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e dla wszystkich Komitetów" sheetId="1" r:id="rId4"/>
    <sheet state="visible" name="Bezpartyjni Samorządowcy" sheetId="2" r:id="rId5"/>
    <sheet state="visible" name="Trzecia Droga" sheetId="3" r:id="rId6"/>
    <sheet state="visible" name="Nowa Lewica" sheetId="4" r:id="rId7"/>
    <sheet state="visible" name="Prawo i Sprawiedliowść" sheetId="5" r:id="rId8"/>
    <sheet state="visible" name="Konfederacja" sheetId="6" r:id="rId9"/>
    <sheet state="visible" name="Koalicja Obywatelska" sheetId="7" r:id="rId10"/>
    <sheet state="visible" name="Polska Jest Jedna" sheetId="8" r:id="rId11"/>
  </sheets>
  <definedNames/>
  <calcPr/>
</workbook>
</file>

<file path=xl/sharedStrings.xml><?xml version="1.0" encoding="utf-8"?>
<sst xmlns="http://schemas.openxmlformats.org/spreadsheetml/2006/main" count="1139" uniqueCount="55">
  <si>
    <t>Udział Kobiet na listach wyborczych</t>
  </si>
  <si>
    <t>Komitet</t>
  </si>
  <si>
    <t>Sejm</t>
  </si>
  <si>
    <t>Sejm stosunek procentowy</t>
  </si>
  <si>
    <t>Senat</t>
  </si>
  <si>
    <t>Senat stosunek procentowy</t>
  </si>
  <si>
    <t>Sejm+Senat</t>
  </si>
  <si>
    <t>Sejm+Senat stosunek procentowy</t>
  </si>
  <si>
    <t>Licba kobiet z 1 na listach do Sejmu</t>
  </si>
  <si>
    <t>Bezpartyjni Samorządowcy (1)</t>
  </si>
  <si>
    <t>Trzecia Droga (2)</t>
  </si>
  <si>
    <t>Nowa Lewica (3)</t>
  </si>
  <si>
    <t>Prawo i Sprawiedliowść (4)</t>
  </si>
  <si>
    <t>Konfederacja (5)</t>
  </si>
  <si>
    <t>Koalicja Obywatelska (6)</t>
  </si>
  <si>
    <t>Polska Jest Jedna (7)</t>
  </si>
  <si>
    <t>Okręg</t>
  </si>
  <si>
    <t>Liczba kandydatów na liście</t>
  </si>
  <si>
    <t>W tym Kobiety</t>
  </si>
  <si>
    <t>Czy kobieta ma 1 na liście</t>
  </si>
  <si>
    <t>Procent kobiet w okręgu</t>
  </si>
  <si>
    <t>Czy kobieta</t>
  </si>
  <si>
    <t>NIE</t>
  </si>
  <si>
    <t>-</t>
  </si>
  <si>
    <t>TAK</t>
  </si>
  <si>
    <t>Razem</t>
  </si>
  <si>
    <r>
      <rPr/>
      <t xml:space="preserve">Źródło: </t>
    </r>
    <r>
      <rPr>
        <color rgb="FF1155CC"/>
        <u/>
      </rPr>
      <t>https://wybory.gov.pl/sejmsenat2023/pl/komitet/29616</t>
    </r>
    <r>
      <rPr/>
      <t xml:space="preserve"> </t>
    </r>
  </si>
  <si>
    <t>Sejm+ Senat</t>
  </si>
  <si>
    <t>Wystawionych Kandydatów: 41</t>
  </si>
  <si>
    <t>W tym kobiety: 11</t>
  </si>
  <si>
    <r>
      <rPr/>
      <t xml:space="preserve">Źródło: </t>
    </r>
    <r>
      <rPr>
        <color rgb="FF1155CC"/>
        <u/>
      </rPr>
      <t>https://wybory.gov.pl/sejmsenat2023/pl/komitet/29616</t>
    </r>
    <r>
      <rPr/>
      <t xml:space="preserve"> </t>
    </r>
  </si>
  <si>
    <r>
      <rPr/>
      <t xml:space="preserve">Źródło: </t>
    </r>
    <r>
      <rPr>
        <color rgb="FF1155CC"/>
        <u/>
      </rPr>
      <t>https://wybory.gov.pl/sejmsenat2023/pl/komitet/29624</t>
    </r>
    <r>
      <rPr/>
      <t xml:space="preserve"> </t>
    </r>
  </si>
  <si>
    <t>Wystawionych Kandydatów: 28</t>
  </si>
  <si>
    <t>W tym kobiety: 1</t>
  </si>
  <si>
    <r>
      <rPr/>
      <t xml:space="preserve">Źródło: </t>
    </r>
    <r>
      <rPr>
        <color rgb="FF1155CC"/>
        <u/>
      </rPr>
      <t>https://wybory.gov.pl/sejmsenat2023/pl/komitet/29624</t>
    </r>
    <r>
      <rPr/>
      <t xml:space="preserve"> </t>
    </r>
  </si>
  <si>
    <r>
      <rPr/>
      <t>Źródło:</t>
    </r>
    <r>
      <rPr>
        <color rgb="FF1155CC"/>
        <u/>
      </rPr>
      <t xml:space="preserve">https://wybory.gov.pl/sejmsenat2023/pl/komitet/29617 </t>
    </r>
  </si>
  <si>
    <t>Wystawionych Kandydatów: 14</t>
  </si>
  <si>
    <t>W tym kobiety: 3</t>
  </si>
  <si>
    <r>
      <rPr/>
      <t xml:space="preserve">Źródło: </t>
    </r>
    <r>
      <rPr>
        <color rgb="FF1155CC"/>
        <u/>
      </rPr>
      <t>https://wybory.gov.pl/sejmsenat2023/pl/komitet/29617</t>
    </r>
  </si>
  <si>
    <r>
      <rPr/>
      <t xml:space="preserve">Źródło: </t>
    </r>
    <r>
      <rPr>
        <color rgb="FF1155CC"/>
        <u/>
      </rPr>
      <t xml:space="preserve">https://wybory.gov.pl/sejmsenat2023/pl/komitet/29625 </t>
    </r>
  </si>
  <si>
    <t>Wystawionych Kandydatów: 96</t>
  </si>
  <si>
    <t>W tym kobiety: 24</t>
  </si>
  <si>
    <r>
      <rPr/>
      <t xml:space="preserve">Źródło: </t>
    </r>
    <r>
      <rPr>
        <color rgb="FF1155CC"/>
        <u/>
      </rPr>
      <t>https://wybory.gov.pl/sejmsenat2023/pl/komitet/29625</t>
    </r>
    <r>
      <rPr/>
      <t xml:space="preserve"> </t>
    </r>
  </si>
  <si>
    <r>
      <rPr/>
      <t xml:space="preserve">Źródło: </t>
    </r>
    <r>
      <rPr>
        <color rgb="FF1155CC"/>
        <u/>
      </rPr>
      <t xml:space="preserve">https://wybory.gov.pl/sejmsenat2023/pl/komitet/29615 </t>
    </r>
  </si>
  <si>
    <t>Wystawionych Kandydatów: 65</t>
  </si>
  <si>
    <t>W tym kobiety: 6</t>
  </si>
  <si>
    <r>
      <rPr/>
      <t xml:space="preserve">Źródło: </t>
    </r>
    <r>
      <rPr>
        <color rgb="FF1155CC"/>
        <u/>
      </rPr>
      <t xml:space="preserve">https://wybory.gov.pl/sejmsenat2023/pl/komitet/29615 </t>
    </r>
  </si>
  <si>
    <r>
      <rPr/>
      <t xml:space="preserve">Źródło: </t>
    </r>
    <r>
      <rPr>
        <color rgb="FF1155CC"/>
        <u/>
      </rPr>
      <t xml:space="preserve">https://wybory.gov.pl/sejmsenat2023/pl/komitet/29621 </t>
    </r>
  </si>
  <si>
    <t>*Do zestawienia nie wliczyliśmy San Kocoń, gdyż osoba ta nie identyfikuje się jako kobieta</t>
  </si>
  <si>
    <t>Wystawionych Kandydatów: 49</t>
  </si>
  <si>
    <t>W tym kobiety: 15</t>
  </si>
  <si>
    <r>
      <rPr/>
      <t xml:space="preserve">Źródło: </t>
    </r>
    <r>
      <rPr>
        <color rgb="FF1155CC"/>
        <u/>
      </rPr>
      <t>https://wybory.gov.pl/sejmsenat2023/pl/komitet/29621</t>
    </r>
    <r>
      <rPr/>
      <t xml:space="preserve"> </t>
    </r>
  </si>
  <si>
    <r>
      <rPr/>
      <t xml:space="preserve">Źródło: </t>
    </r>
    <r>
      <rPr>
        <color rgb="FF1155CC"/>
        <u/>
      </rPr>
      <t>https://wybory.gov.pl/sejmsenat2023/pl/komitet/29619</t>
    </r>
    <r>
      <rPr/>
      <t xml:space="preserve"> </t>
    </r>
  </si>
  <si>
    <t>Wystawionych Kandydatów: 4</t>
  </si>
  <si>
    <r>
      <rPr/>
      <t xml:space="preserve">Źródło: </t>
    </r>
    <r>
      <rPr>
        <color rgb="FF1155CC"/>
        <u/>
      </rPr>
      <t>https://wybory.gov.pl/sejmsenat2023/pl/komitet/29619</t>
    </r>
    <r>
      <rPr/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</si>
</sst>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3.0"/>
      <color theme="1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u/>
      <color rgb="FF0000FF"/>
    </font>
    <font/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00FF00"/>
        <bgColor rgb="FF00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horizontal="center" readingOrder="0" shrinkToFit="0" wrapText="1"/>
    </xf>
    <xf borderId="1" fillId="3" fontId="3" numFmtId="0" xfId="0" applyAlignment="1" applyBorder="1" applyFill="1" applyFont="1">
      <alignment horizontal="center" readingOrder="0" shrinkToFit="0" wrapText="1"/>
    </xf>
    <xf borderId="1" fillId="3" fontId="3" numFmtId="10" xfId="0" applyAlignment="1" applyBorder="1" applyFont="1" applyNumberFormat="1">
      <alignment horizontal="center" readingOrder="0" shrinkToFit="0" wrapText="1"/>
    </xf>
    <xf borderId="1" fillId="3" fontId="3" numFmtId="0" xfId="0" applyAlignment="1" applyBorder="1" applyFont="1">
      <alignment horizontal="center" shrinkToFit="0" wrapText="1"/>
    </xf>
    <xf borderId="1" fillId="3" fontId="3" numFmtId="10" xfId="0" applyAlignment="1" applyBorder="1" applyFont="1" applyNumberFormat="1">
      <alignment horizontal="center" shrinkToFit="0" wrapText="1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1" fillId="2" fontId="4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/>
    </xf>
    <xf borderId="1" fillId="3" fontId="5" numFmtId="0" xfId="0" applyAlignment="1" applyBorder="1" applyFont="1">
      <alignment horizontal="center" readingOrder="0" shrinkToFit="0" wrapText="1"/>
    </xf>
    <xf borderId="1" fillId="3" fontId="5" numFmtId="10" xfId="0" applyAlignment="1" applyBorder="1" applyFont="1" applyNumberFormat="1">
      <alignment horizontal="center" shrinkToFit="0" wrapText="1"/>
    </xf>
    <xf borderId="1" fillId="3" fontId="5" numFmtId="0" xfId="0" applyAlignment="1" applyBorder="1" applyFont="1">
      <alignment horizontal="center" readingOrder="0"/>
    </xf>
    <xf borderId="1" fillId="4" fontId="4" numFmtId="0" xfId="0" applyAlignment="1" applyBorder="1" applyFill="1" applyFont="1">
      <alignment horizontal="center" readingOrder="0" shrinkToFit="0" wrapText="1"/>
    </xf>
    <xf borderId="1" fillId="4" fontId="4" numFmtId="0" xfId="0" applyAlignment="1" applyBorder="1" applyFont="1">
      <alignment horizontal="center" shrinkToFit="0" wrapText="1"/>
    </xf>
    <xf borderId="1" fillId="4" fontId="4" numFmtId="10" xfId="0" applyAlignment="1" applyBorder="1" applyFont="1" applyNumberFormat="1">
      <alignment horizontal="center" readingOrder="0" shrinkToFit="0" wrapText="1"/>
    </xf>
    <xf borderId="0" fillId="0" fontId="6" numFmtId="0" xfId="0" applyAlignment="1" applyFont="1">
      <alignment readingOrder="0"/>
    </xf>
    <xf borderId="0" fillId="0" fontId="3" numFmtId="10" xfId="0" applyFont="1" applyNumberFormat="1"/>
    <xf borderId="0" fillId="0" fontId="3" numFmtId="10" xfId="0" applyAlignment="1" applyFont="1" applyNumberFormat="1">
      <alignment readingOrder="0"/>
    </xf>
    <xf borderId="0" fillId="0" fontId="3" numFmtId="0" xfId="0" applyFont="1"/>
    <xf borderId="2" fillId="4" fontId="4" numFmtId="0" xfId="0" applyAlignment="1" applyBorder="1" applyFont="1">
      <alignment horizontal="center" readingOrder="0"/>
    </xf>
    <xf borderId="3" fillId="0" fontId="7" numFmtId="0" xfId="0" applyBorder="1" applyFont="1"/>
    <xf borderId="0" fillId="0" fontId="5" numFmtId="0" xfId="0" applyFont="1"/>
    <xf borderId="2" fillId="4" fontId="5" numFmtId="0" xfId="0" applyAlignment="1" applyBorder="1" applyFont="1">
      <alignment horizontal="center" readingOrder="0"/>
    </xf>
    <xf borderId="2" fillId="4" fontId="4" numFmtId="0" xfId="0" applyAlignment="1" applyBorder="1" applyFont="1">
      <alignment horizontal="center" readingOrder="0" shrinkToFit="0" wrapText="1"/>
    </xf>
    <xf borderId="2" fillId="4" fontId="5" numFmtId="0" xfId="0" applyAlignment="1" applyBorder="1" applyFont="1">
      <alignment horizontal="center" readingOrder="0" shrinkToFit="0" wrapText="1"/>
    </xf>
    <xf borderId="1" fillId="3" fontId="5" numFmtId="49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16" TargetMode="External"/><Relationship Id="rId2" Type="http://schemas.openxmlformats.org/officeDocument/2006/relationships/hyperlink" Target="https://wybory.gov.pl/sejmsenat2023/pl/komitet/29616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24" TargetMode="External"/><Relationship Id="rId2" Type="http://schemas.openxmlformats.org/officeDocument/2006/relationships/hyperlink" Target="https://wybory.gov.pl/sejmsenat2023/pl/komitet/29624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17" TargetMode="External"/><Relationship Id="rId2" Type="http://schemas.openxmlformats.org/officeDocument/2006/relationships/hyperlink" Target="https://wybory.gov.pl/sejmsenat2023/pl/komitet/29617" TargetMode="External"/><Relationship Id="rId3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25" TargetMode="External"/><Relationship Id="rId2" Type="http://schemas.openxmlformats.org/officeDocument/2006/relationships/hyperlink" Target="https://wybory.gov.pl/sejmsenat2023/pl/komitet/29625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15" TargetMode="External"/><Relationship Id="rId2" Type="http://schemas.openxmlformats.org/officeDocument/2006/relationships/hyperlink" Target="https://wybory.gov.pl/sejmsenat2023/pl/komitet/29615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21" TargetMode="External"/><Relationship Id="rId2" Type="http://schemas.openxmlformats.org/officeDocument/2006/relationships/hyperlink" Target="https://wybory.gov.pl/sejmsenat2023/pl/komitet/29621" TargetMode="External"/><Relationship Id="rId3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ybory.gov.pl/sejmsenat2023/pl/komitet/29619" TargetMode="External"/><Relationship Id="rId2" Type="http://schemas.openxmlformats.org/officeDocument/2006/relationships/hyperlink" Target="https://wybory.gov.pl/sejmsenat2023/pl/komitet/29619" TargetMode="External"/><Relationship Id="rId3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9.25"/>
    <col customWidth="1" min="3" max="3" width="15.25"/>
    <col customWidth="1" min="5" max="5" width="18.25"/>
    <col customWidth="1" min="7" max="7" width="18.0"/>
    <col customWidth="1" min="8" max="8" width="15.5"/>
  </cols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>
      <c r="A3" s="2" t="s">
        <v>9</v>
      </c>
      <c r="B3" s="3">
        <v>421.0</v>
      </c>
      <c r="C3" s="4">
        <v>0.4662</v>
      </c>
      <c r="D3" s="3">
        <v>11.0</v>
      </c>
      <c r="E3" s="4">
        <v>0.2683</v>
      </c>
      <c r="F3" s="5">
        <f>421+11</f>
        <v>432</v>
      </c>
      <c r="G3" s="4">
        <v>0.4576</v>
      </c>
      <c r="H3" s="3">
        <v>8.0</v>
      </c>
    </row>
    <row r="4">
      <c r="A4" s="2" t="s">
        <v>10</v>
      </c>
      <c r="B4" s="3">
        <v>376.0</v>
      </c>
      <c r="C4" s="4">
        <v>0.4096</v>
      </c>
      <c r="D4" s="3">
        <v>1.0</v>
      </c>
      <c r="E4" s="4">
        <f>1/28</f>
        <v>0.03571428571</v>
      </c>
      <c r="F4" s="3">
        <v>377.0</v>
      </c>
      <c r="G4" s="4">
        <v>0.3985</v>
      </c>
      <c r="H4" s="3">
        <v>9.0</v>
      </c>
    </row>
    <row r="5">
      <c r="A5" s="2" t="s">
        <v>11</v>
      </c>
      <c r="B5" s="3">
        <v>454.0</v>
      </c>
      <c r="C5" s="6">
        <f>454/912</f>
        <v>0.4978070175</v>
      </c>
      <c r="D5" s="3">
        <v>3.0</v>
      </c>
      <c r="E5" s="4">
        <f>3/14</f>
        <v>0.2142857143</v>
      </c>
      <c r="F5" s="5">
        <f>454+3</f>
        <v>457</v>
      </c>
      <c r="G5" s="6">
        <f>457/926</f>
        <v>0.4935205184</v>
      </c>
      <c r="H5" s="3">
        <v>14.0</v>
      </c>
    </row>
    <row r="6">
      <c r="A6" s="2" t="s">
        <v>12</v>
      </c>
      <c r="B6" s="3">
        <v>370.0</v>
      </c>
      <c r="C6" s="4">
        <v>0.4061</v>
      </c>
      <c r="D6" s="3">
        <v>24.0</v>
      </c>
      <c r="E6" s="4">
        <f>24/96</f>
        <v>0.25</v>
      </c>
      <c r="F6" s="3">
        <v>394.0</v>
      </c>
      <c r="G6" s="4">
        <v>0.3913</v>
      </c>
      <c r="H6" s="3">
        <v>10.0</v>
      </c>
    </row>
    <row r="7">
      <c r="A7" s="2" t="s">
        <v>13</v>
      </c>
      <c r="B7" s="3">
        <v>366.0</v>
      </c>
      <c r="C7" s="4">
        <v>0.4004</v>
      </c>
      <c r="D7" s="3">
        <v>6.0</v>
      </c>
      <c r="E7" s="4">
        <f>6/65</f>
        <v>0.09230769231</v>
      </c>
      <c r="F7" s="3">
        <v>372.0</v>
      </c>
      <c r="G7" s="4">
        <v>0.38</v>
      </c>
      <c r="H7" s="3">
        <v>1.0</v>
      </c>
    </row>
    <row r="8">
      <c r="A8" s="2" t="s">
        <v>14</v>
      </c>
      <c r="B8" s="3">
        <v>437.0</v>
      </c>
      <c r="C8" s="4">
        <v>0.4755</v>
      </c>
      <c r="D8" s="3">
        <v>15.0</v>
      </c>
      <c r="E8" s="4">
        <f>15/49</f>
        <v>0.306122449</v>
      </c>
      <c r="F8" s="3">
        <v>452.0</v>
      </c>
      <c r="G8" s="4">
        <v>0.4669</v>
      </c>
      <c r="H8" s="3">
        <v>17.0</v>
      </c>
    </row>
    <row r="9">
      <c r="A9" s="2" t="s">
        <v>15</v>
      </c>
      <c r="B9" s="3">
        <v>272.0</v>
      </c>
      <c r="C9" s="6">
        <f>272/579</f>
        <v>0.469775475</v>
      </c>
      <c r="D9" s="3">
        <v>1.0</v>
      </c>
      <c r="E9" s="4">
        <f>1/4</f>
        <v>0.25</v>
      </c>
      <c r="F9" s="3">
        <v>273.0</v>
      </c>
      <c r="G9" s="6">
        <f>273/583</f>
        <v>0.4682675815</v>
      </c>
      <c r="H9" s="3">
        <v>17.0</v>
      </c>
    </row>
    <row r="11">
      <c r="A11" s="7"/>
    </row>
  </sheetData>
  <mergeCells count="1">
    <mergeCell ref="A1:H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88"/>
    <col customWidth="1" min="3" max="3" width="15.75"/>
    <col customWidth="1" min="4" max="4" width="25.38"/>
    <col customWidth="1" min="5" max="5" width="23.75"/>
    <col customWidth="1" min="8" max="8" width="15.0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9.0</v>
      </c>
      <c r="D3" s="11" t="s">
        <v>22</v>
      </c>
      <c r="E3" s="12">
        <f t="shared" ref="E3:E43" si="1">C3/B3</f>
        <v>0.375</v>
      </c>
      <c r="G3" s="10">
        <v>1.0</v>
      </c>
      <c r="H3" s="13" t="s">
        <v>22</v>
      </c>
      <c r="I3" s="10">
        <v>51.0</v>
      </c>
      <c r="J3" s="13" t="s">
        <v>23</v>
      </c>
    </row>
    <row r="4">
      <c r="A4" s="9">
        <v>2.0</v>
      </c>
      <c r="B4" s="11">
        <v>16.0</v>
      </c>
      <c r="C4" s="11">
        <v>7.0</v>
      </c>
      <c r="D4" s="11" t="s">
        <v>22</v>
      </c>
      <c r="E4" s="12">
        <f t="shared" si="1"/>
        <v>0.4375</v>
      </c>
      <c r="G4" s="10">
        <v>2.0</v>
      </c>
      <c r="H4" s="13" t="s">
        <v>22</v>
      </c>
      <c r="I4" s="10">
        <v>52.0</v>
      </c>
      <c r="J4" s="13" t="s">
        <v>23</v>
      </c>
    </row>
    <row r="5">
      <c r="A5" s="9">
        <v>3.0</v>
      </c>
      <c r="B5" s="11">
        <v>28.0</v>
      </c>
      <c r="C5" s="11">
        <v>15.0</v>
      </c>
      <c r="D5" s="11" t="s">
        <v>22</v>
      </c>
      <c r="E5" s="12">
        <f t="shared" si="1"/>
        <v>0.5357142857</v>
      </c>
      <c r="G5" s="10">
        <v>3.0</v>
      </c>
      <c r="H5" s="13" t="s">
        <v>22</v>
      </c>
      <c r="I5" s="10">
        <v>53.0</v>
      </c>
      <c r="J5" s="13" t="s">
        <v>22</v>
      </c>
    </row>
    <row r="6">
      <c r="A6" s="9">
        <v>4.0</v>
      </c>
      <c r="B6" s="11">
        <v>23.0</v>
      </c>
      <c r="C6" s="11">
        <v>12.0</v>
      </c>
      <c r="D6" s="11" t="s">
        <v>22</v>
      </c>
      <c r="E6" s="12">
        <f t="shared" si="1"/>
        <v>0.5217391304</v>
      </c>
      <c r="G6" s="10">
        <v>4.0</v>
      </c>
      <c r="H6" s="13" t="s">
        <v>23</v>
      </c>
      <c r="I6" s="10">
        <v>54.0</v>
      </c>
      <c r="J6" s="13" t="s">
        <v>23</v>
      </c>
    </row>
    <row r="7">
      <c r="A7" s="9">
        <v>5.0</v>
      </c>
      <c r="B7" s="11">
        <v>25.0</v>
      </c>
      <c r="C7" s="11">
        <v>12.0</v>
      </c>
      <c r="D7" s="11" t="s">
        <v>22</v>
      </c>
      <c r="E7" s="12">
        <f t="shared" si="1"/>
        <v>0.48</v>
      </c>
      <c r="G7" s="10">
        <v>5.0</v>
      </c>
      <c r="H7" s="13" t="s">
        <v>24</v>
      </c>
      <c r="I7" s="10">
        <v>55.0</v>
      </c>
      <c r="J7" s="13" t="s">
        <v>23</v>
      </c>
    </row>
    <row r="8">
      <c r="A8" s="9">
        <v>6.0</v>
      </c>
      <c r="B8" s="11">
        <v>30.0</v>
      </c>
      <c r="C8" s="11">
        <v>13.0</v>
      </c>
      <c r="D8" s="11" t="s">
        <v>22</v>
      </c>
      <c r="E8" s="12">
        <f t="shared" si="1"/>
        <v>0.4333333333</v>
      </c>
      <c r="G8" s="10">
        <v>6.0</v>
      </c>
      <c r="H8" s="13" t="s">
        <v>22</v>
      </c>
      <c r="I8" s="10">
        <v>56.0</v>
      </c>
      <c r="J8" s="13" t="s">
        <v>23</v>
      </c>
    </row>
    <row r="9">
      <c r="A9" s="9">
        <v>7.0</v>
      </c>
      <c r="B9" s="11">
        <v>24.0</v>
      </c>
      <c r="C9" s="11">
        <v>11.0</v>
      </c>
      <c r="D9" s="11" t="s">
        <v>22</v>
      </c>
      <c r="E9" s="12">
        <f t="shared" si="1"/>
        <v>0.4583333333</v>
      </c>
      <c r="G9" s="10">
        <v>7.0</v>
      </c>
      <c r="H9" s="13" t="s">
        <v>24</v>
      </c>
      <c r="I9" s="10">
        <v>57.0</v>
      </c>
      <c r="J9" s="13" t="s">
        <v>22</v>
      </c>
    </row>
    <row r="10">
      <c r="A10" s="9">
        <v>8.0</v>
      </c>
      <c r="B10" s="11">
        <v>23.0</v>
      </c>
      <c r="C10" s="11">
        <v>9.0</v>
      </c>
      <c r="D10" s="11" t="s">
        <v>22</v>
      </c>
      <c r="E10" s="12">
        <f t="shared" si="1"/>
        <v>0.3913043478</v>
      </c>
      <c r="G10" s="10">
        <v>8.0</v>
      </c>
      <c r="H10" s="13" t="s">
        <v>22</v>
      </c>
      <c r="I10" s="10">
        <v>58.0</v>
      </c>
      <c r="J10" s="13" t="s">
        <v>22</v>
      </c>
    </row>
    <row r="11">
      <c r="A11" s="9">
        <v>9.0</v>
      </c>
      <c r="B11" s="11">
        <v>19.0</v>
      </c>
      <c r="C11" s="11">
        <v>10.0</v>
      </c>
      <c r="D11" s="11" t="s">
        <v>22</v>
      </c>
      <c r="E11" s="12">
        <f t="shared" si="1"/>
        <v>0.5263157895</v>
      </c>
      <c r="G11" s="10">
        <v>9.0</v>
      </c>
      <c r="H11" s="13" t="s">
        <v>23</v>
      </c>
      <c r="I11" s="10">
        <v>59.0</v>
      </c>
      <c r="J11" s="13" t="s">
        <v>23</v>
      </c>
    </row>
    <row r="12">
      <c r="A12" s="9">
        <v>10.0</v>
      </c>
      <c r="B12" s="11">
        <v>18.0</v>
      </c>
      <c r="C12" s="11">
        <v>9.0</v>
      </c>
      <c r="D12" s="11" t="s">
        <v>22</v>
      </c>
      <c r="E12" s="12">
        <f t="shared" si="1"/>
        <v>0.5</v>
      </c>
      <c r="G12" s="10">
        <v>10.0</v>
      </c>
      <c r="H12" s="13" t="s">
        <v>22</v>
      </c>
      <c r="I12" s="10">
        <v>60.0</v>
      </c>
      <c r="J12" s="13" t="s">
        <v>23</v>
      </c>
    </row>
    <row r="13">
      <c r="A13" s="9">
        <v>11.0</v>
      </c>
      <c r="B13" s="11">
        <v>24.0</v>
      </c>
      <c r="C13" s="11">
        <v>12.0</v>
      </c>
      <c r="D13" s="11" t="s">
        <v>22</v>
      </c>
      <c r="E13" s="12">
        <f t="shared" si="1"/>
        <v>0.5</v>
      </c>
      <c r="G13" s="10">
        <v>11.0</v>
      </c>
      <c r="H13" s="13" t="s">
        <v>23</v>
      </c>
      <c r="I13" s="10">
        <v>61.0</v>
      </c>
      <c r="J13" s="13" t="s">
        <v>23</v>
      </c>
    </row>
    <row r="14">
      <c r="A14" s="9">
        <v>12.0</v>
      </c>
      <c r="B14" s="11">
        <v>16.0</v>
      </c>
      <c r="C14" s="11">
        <v>7.0</v>
      </c>
      <c r="D14" s="11" t="s">
        <v>24</v>
      </c>
      <c r="E14" s="12">
        <f t="shared" si="1"/>
        <v>0.4375</v>
      </c>
      <c r="G14" s="10">
        <v>12.0</v>
      </c>
      <c r="H14" s="13" t="s">
        <v>23</v>
      </c>
      <c r="I14" s="10">
        <v>62.0</v>
      </c>
      <c r="J14" s="13" t="s">
        <v>23</v>
      </c>
    </row>
    <row r="15">
      <c r="A15" s="9">
        <v>13.0</v>
      </c>
      <c r="B15" s="11">
        <v>27.0</v>
      </c>
      <c r="C15" s="11">
        <v>12.0</v>
      </c>
      <c r="D15" s="11" t="s">
        <v>22</v>
      </c>
      <c r="E15" s="12">
        <f t="shared" si="1"/>
        <v>0.4444444444</v>
      </c>
      <c r="G15" s="10">
        <v>13.0</v>
      </c>
      <c r="H15" s="13" t="s">
        <v>22</v>
      </c>
      <c r="I15" s="10">
        <v>63.0</v>
      </c>
      <c r="J15" s="13" t="s">
        <v>23</v>
      </c>
    </row>
    <row r="16">
      <c r="A16" s="9">
        <v>14.0</v>
      </c>
      <c r="B16" s="11">
        <v>20.0</v>
      </c>
      <c r="C16" s="11">
        <v>11.0</v>
      </c>
      <c r="D16" s="11" t="s">
        <v>24</v>
      </c>
      <c r="E16" s="12">
        <f t="shared" si="1"/>
        <v>0.55</v>
      </c>
      <c r="G16" s="10">
        <v>14.0</v>
      </c>
      <c r="H16" s="13" t="s">
        <v>23</v>
      </c>
      <c r="I16" s="10">
        <v>64.0</v>
      </c>
      <c r="J16" s="13" t="s">
        <v>23</v>
      </c>
    </row>
    <row r="17">
      <c r="A17" s="9">
        <v>15.0</v>
      </c>
      <c r="B17" s="11">
        <v>18.0</v>
      </c>
      <c r="C17" s="11">
        <v>9.0</v>
      </c>
      <c r="D17" s="11" t="s">
        <v>22</v>
      </c>
      <c r="E17" s="12">
        <f t="shared" si="1"/>
        <v>0.5</v>
      </c>
      <c r="G17" s="10">
        <v>15.0</v>
      </c>
      <c r="H17" s="13" t="s">
        <v>23</v>
      </c>
      <c r="I17" s="10">
        <v>65.0</v>
      </c>
      <c r="J17" s="13" t="s">
        <v>23</v>
      </c>
    </row>
    <row r="18">
      <c r="A18" s="9">
        <v>16.0</v>
      </c>
      <c r="B18" s="11">
        <v>20.0</v>
      </c>
      <c r="C18" s="11">
        <v>8.0</v>
      </c>
      <c r="D18" s="11" t="s">
        <v>22</v>
      </c>
      <c r="E18" s="12">
        <f t="shared" si="1"/>
        <v>0.4</v>
      </c>
      <c r="G18" s="10">
        <v>16.0</v>
      </c>
      <c r="H18" s="13" t="s">
        <v>23</v>
      </c>
      <c r="I18" s="10">
        <v>66.0</v>
      </c>
      <c r="J18" s="13" t="s">
        <v>23</v>
      </c>
    </row>
    <row r="19">
      <c r="A19" s="9">
        <v>17.0</v>
      </c>
      <c r="B19" s="11">
        <v>18.0</v>
      </c>
      <c r="C19" s="11">
        <v>7.0</v>
      </c>
      <c r="D19" s="11" t="s">
        <v>22</v>
      </c>
      <c r="E19" s="12">
        <f t="shared" si="1"/>
        <v>0.3888888889</v>
      </c>
      <c r="G19" s="10">
        <v>17.0</v>
      </c>
      <c r="H19" s="13" t="s">
        <v>23</v>
      </c>
      <c r="I19" s="10">
        <v>67.0</v>
      </c>
      <c r="J19" s="13" t="s">
        <v>22</v>
      </c>
    </row>
    <row r="20">
      <c r="A20" s="9">
        <v>18.0</v>
      </c>
      <c r="B20" s="11">
        <v>22.0</v>
      </c>
      <c r="C20" s="11">
        <v>9.0</v>
      </c>
      <c r="D20" s="11" t="s">
        <v>24</v>
      </c>
      <c r="E20" s="12">
        <f t="shared" si="1"/>
        <v>0.4090909091</v>
      </c>
      <c r="G20" s="10">
        <v>18.0</v>
      </c>
      <c r="H20" s="13" t="s">
        <v>23</v>
      </c>
      <c r="I20" s="10">
        <v>68.0</v>
      </c>
      <c r="J20" s="13" t="s">
        <v>22</v>
      </c>
    </row>
    <row r="21">
      <c r="A21" s="9">
        <v>19.0</v>
      </c>
      <c r="B21" s="11">
        <v>40.0</v>
      </c>
      <c r="C21" s="11">
        <v>16.0</v>
      </c>
      <c r="D21" s="11" t="s">
        <v>22</v>
      </c>
      <c r="E21" s="12">
        <f t="shared" si="1"/>
        <v>0.4</v>
      </c>
      <c r="G21" s="10">
        <v>19.0</v>
      </c>
      <c r="H21" s="13" t="s">
        <v>22</v>
      </c>
      <c r="I21" s="10">
        <v>69.0</v>
      </c>
      <c r="J21" s="13" t="s">
        <v>22</v>
      </c>
    </row>
    <row r="22">
      <c r="A22" s="9">
        <v>20.0</v>
      </c>
      <c r="B22" s="11">
        <v>24.0</v>
      </c>
      <c r="C22" s="11">
        <v>13.0</v>
      </c>
      <c r="D22" s="11" t="s">
        <v>22</v>
      </c>
      <c r="E22" s="12">
        <f t="shared" si="1"/>
        <v>0.5416666667</v>
      </c>
      <c r="G22" s="10">
        <v>20.0</v>
      </c>
      <c r="H22" s="13" t="s">
        <v>22</v>
      </c>
      <c r="I22" s="10">
        <v>70.0</v>
      </c>
      <c r="J22" s="13" t="s">
        <v>23</v>
      </c>
    </row>
    <row r="23">
      <c r="A23" s="9">
        <v>21.0</v>
      </c>
      <c r="B23" s="11">
        <v>24.0</v>
      </c>
      <c r="C23" s="11">
        <v>12.0</v>
      </c>
      <c r="D23" s="11" t="s">
        <v>22</v>
      </c>
      <c r="E23" s="12">
        <f t="shared" si="1"/>
        <v>0.5</v>
      </c>
      <c r="G23" s="10">
        <v>21.0</v>
      </c>
      <c r="H23" s="13" t="s">
        <v>22</v>
      </c>
      <c r="I23" s="10">
        <v>71.0</v>
      </c>
      <c r="J23" s="13" t="s">
        <v>23</v>
      </c>
    </row>
    <row r="24">
      <c r="A24" s="9">
        <v>22.0</v>
      </c>
      <c r="B24" s="11">
        <v>21.0</v>
      </c>
      <c r="C24" s="11">
        <v>9.0</v>
      </c>
      <c r="D24" s="11" t="s">
        <v>22</v>
      </c>
      <c r="E24" s="12">
        <f t="shared" si="1"/>
        <v>0.4285714286</v>
      </c>
      <c r="G24" s="10">
        <v>22.0</v>
      </c>
      <c r="H24" s="13" t="s">
        <v>23</v>
      </c>
      <c r="I24" s="10">
        <v>72.0</v>
      </c>
      <c r="J24" s="13" t="s">
        <v>24</v>
      </c>
    </row>
    <row r="25">
      <c r="A25" s="9">
        <v>23.0</v>
      </c>
      <c r="B25" s="11">
        <v>30.0</v>
      </c>
      <c r="C25" s="11">
        <v>16.0</v>
      </c>
      <c r="D25" s="11" t="s">
        <v>24</v>
      </c>
      <c r="E25" s="12">
        <f t="shared" si="1"/>
        <v>0.5333333333</v>
      </c>
      <c r="G25" s="10">
        <v>23.0</v>
      </c>
      <c r="H25" s="13" t="s">
        <v>23</v>
      </c>
      <c r="I25" s="10">
        <v>73.0</v>
      </c>
      <c r="J25" s="13" t="s">
        <v>23</v>
      </c>
    </row>
    <row r="26">
      <c r="A26" s="9">
        <v>24.0</v>
      </c>
      <c r="B26" s="11">
        <v>28.0</v>
      </c>
      <c r="C26" s="11">
        <v>13.0</v>
      </c>
      <c r="D26" s="11" t="s">
        <v>22</v>
      </c>
      <c r="E26" s="12">
        <f t="shared" si="1"/>
        <v>0.4642857143</v>
      </c>
      <c r="G26" s="10">
        <v>24.0</v>
      </c>
      <c r="H26" s="13" t="s">
        <v>23</v>
      </c>
      <c r="I26" s="10">
        <v>74.0</v>
      </c>
      <c r="J26" s="13" t="s">
        <v>23</v>
      </c>
    </row>
    <row r="27">
      <c r="A27" s="9">
        <v>25.0</v>
      </c>
      <c r="B27" s="11">
        <v>24.0</v>
      </c>
      <c r="C27" s="11">
        <v>11.0</v>
      </c>
      <c r="D27" s="11" t="s">
        <v>24</v>
      </c>
      <c r="E27" s="12">
        <f t="shared" si="1"/>
        <v>0.4583333333</v>
      </c>
      <c r="G27" s="10">
        <v>25.0</v>
      </c>
      <c r="H27" s="13" t="s">
        <v>22</v>
      </c>
      <c r="I27" s="10">
        <v>75.0</v>
      </c>
      <c r="J27" s="13" t="s">
        <v>23</v>
      </c>
    </row>
    <row r="28">
      <c r="A28" s="9">
        <v>26.0</v>
      </c>
      <c r="B28" s="11">
        <v>28.0</v>
      </c>
      <c r="C28" s="11">
        <v>14.0</v>
      </c>
      <c r="D28" s="11" t="s">
        <v>22</v>
      </c>
      <c r="E28" s="12">
        <f t="shared" si="1"/>
        <v>0.5</v>
      </c>
      <c r="G28" s="10">
        <v>26.0</v>
      </c>
      <c r="H28" s="13" t="s">
        <v>23</v>
      </c>
      <c r="I28" s="10">
        <v>76.0</v>
      </c>
      <c r="J28" s="13" t="s">
        <v>22</v>
      </c>
    </row>
    <row r="29">
      <c r="A29" s="9">
        <v>27.0</v>
      </c>
      <c r="B29" s="11">
        <v>18.0</v>
      </c>
      <c r="C29" s="11">
        <v>9.0</v>
      </c>
      <c r="D29" s="11" t="s">
        <v>22</v>
      </c>
      <c r="E29" s="12">
        <f t="shared" si="1"/>
        <v>0.5</v>
      </c>
      <c r="G29" s="10">
        <v>27.0</v>
      </c>
      <c r="H29" s="13" t="s">
        <v>23</v>
      </c>
      <c r="I29" s="10">
        <v>77.0</v>
      </c>
      <c r="J29" s="13" t="s">
        <v>22</v>
      </c>
    </row>
    <row r="30">
      <c r="A30" s="9">
        <v>28.0</v>
      </c>
      <c r="B30" s="11">
        <v>14.0</v>
      </c>
      <c r="C30" s="11">
        <v>6.0</v>
      </c>
      <c r="D30" s="11" t="s">
        <v>24</v>
      </c>
      <c r="E30" s="12">
        <f t="shared" si="1"/>
        <v>0.4285714286</v>
      </c>
      <c r="G30" s="10">
        <v>28.0</v>
      </c>
      <c r="H30" s="13" t="s">
        <v>22</v>
      </c>
      <c r="I30" s="10">
        <v>78.0</v>
      </c>
      <c r="J30" s="13" t="s">
        <v>23</v>
      </c>
    </row>
    <row r="31">
      <c r="A31" s="9">
        <v>29.0</v>
      </c>
      <c r="B31" s="11">
        <v>17.0</v>
      </c>
      <c r="C31" s="11">
        <v>8.0</v>
      </c>
      <c r="D31" s="11" t="s">
        <v>22</v>
      </c>
      <c r="E31" s="12">
        <f t="shared" si="1"/>
        <v>0.4705882353</v>
      </c>
      <c r="G31" s="10">
        <v>29.0</v>
      </c>
      <c r="H31" s="13" t="s">
        <v>22</v>
      </c>
      <c r="I31" s="10">
        <v>79.0</v>
      </c>
      <c r="J31" s="13" t="s">
        <v>24</v>
      </c>
    </row>
    <row r="32">
      <c r="A32" s="9">
        <v>30.0</v>
      </c>
      <c r="B32" s="11">
        <v>17.0</v>
      </c>
      <c r="C32" s="11">
        <v>8.0</v>
      </c>
      <c r="D32" s="11" t="s">
        <v>22</v>
      </c>
      <c r="E32" s="12">
        <f t="shared" si="1"/>
        <v>0.4705882353</v>
      </c>
      <c r="G32" s="10">
        <v>30.0</v>
      </c>
      <c r="H32" s="13" t="s">
        <v>23</v>
      </c>
      <c r="I32" s="10">
        <v>80.0</v>
      </c>
      <c r="J32" s="13" t="s">
        <v>23</v>
      </c>
    </row>
    <row r="33">
      <c r="A33" s="9">
        <v>31.0</v>
      </c>
      <c r="B33" s="11">
        <v>20.0</v>
      </c>
      <c r="C33" s="11">
        <v>10.0</v>
      </c>
      <c r="D33" s="11" t="s">
        <v>22</v>
      </c>
      <c r="E33" s="12">
        <f t="shared" si="1"/>
        <v>0.5</v>
      </c>
      <c r="G33" s="10">
        <v>31.0</v>
      </c>
      <c r="H33" s="13" t="s">
        <v>23</v>
      </c>
      <c r="I33" s="10">
        <v>81.0</v>
      </c>
      <c r="J33" s="13" t="s">
        <v>22</v>
      </c>
    </row>
    <row r="34">
      <c r="A34" s="9">
        <v>32.0</v>
      </c>
      <c r="B34" s="11">
        <v>16.0</v>
      </c>
      <c r="C34" s="11">
        <v>8.0</v>
      </c>
      <c r="D34" s="11" t="s">
        <v>24</v>
      </c>
      <c r="E34" s="12">
        <f t="shared" si="1"/>
        <v>0.5</v>
      </c>
      <c r="G34" s="10">
        <v>32.0</v>
      </c>
      <c r="H34" s="13" t="s">
        <v>23</v>
      </c>
      <c r="I34" s="10">
        <v>82.0</v>
      </c>
      <c r="J34" s="13" t="s">
        <v>23</v>
      </c>
    </row>
    <row r="35">
      <c r="A35" s="9">
        <v>33.0</v>
      </c>
      <c r="B35" s="11">
        <v>32.0</v>
      </c>
      <c r="C35" s="11">
        <v>18.0</v>
      </c>
      <c r="D35" s="11" t="s">
        <v>22</v>
      </c>
      <c r="E35" s="12">
        <f t="shared" si="1"/>
        <v>0.5625</v>
      </c>
      <c r="G35" s="10">
        <v>33.0</v>
      </c>
      <c r="H35" s="13" t="s">
        <v>23</v>
      </c>
      <c r="I35" s="10">
        <v>83.0</v>
      </c>
      <c r="J35" s="13" t="s">
        <v>24</v>
      </c>
    </row>
    <row r="36">
      <c r="A36" s="9">
        <v>34.0</v>
      </c>
      <c r="B36" s="11">
        <v>16.0</v>
      </c>
      <c r="C36" s="11">
        <v>7.0</v>
      </c>
      <c r="D36" s="11" t="s">
        <v>22</v>
      </c>
      <c r="E36" s="12">
        <f t="shared" si="1"/>
        <v>0.4375</v>
      </c>
      <c r="G36" s="10">
        <v>34.0</v>
      </c>
      <c r="H36" s="13" t="s">
        <v>23</v>
      </c>
      <c r="I36" s="10">
        <v>84.0</v>
      </c>
      <c r="J36" s="13" t="s">
        <v>23</v>
      </c>
    </row>
    <row r="37">
      <c r="A37" s="9">
        <v>35.0</v>
      </c>
      <c r="B37" s="11">
        <v>20.0</v>
      </c>
      <c r="C37" s="11">
        <v>9.0</v>
      </c>
      <c r="D37" s="11" t="s">
        <v>22</v>
      </c>
      <c r="E37" s="12">
        <f t="shared" si="1"/>
        <v>0.45</v>
      </c>
      <c r="G37" s="10">
        <v>35.0</v>
      </c>
      <c r="H37" s="13" t="s">
        <v>22</v>
      </c>
      <c r="I37" s="10">
        <v>85.0</v>
      </c>
      <c r="J37" s="13" t="s">
        <v>22</v>
      </c>
    </row>
    <row r="38">
      <c r="A38" s="9">
        <v>36.0</v>
      </c>
      <c r="B38" s="11">
        <v>23.0</v>
      </c>
      <c r="C38" s="11">
        <v>9.0</v>
      </c>
      <c r="D38" s="11" t="s">
        <v>22</v>
      </c>
      <c r="E38" s="12">
        <f t="shared" si="1"/>
        <v>0.3913043478</v>
      </c>
      <c r="G38" s="10">
        <v>36.0</v>
      </c>
      <c r="H38" s="13" t="s">
        <v>23</v>
      </c>
      <c r="I38" s="10">
        <v>86.0</v>
      </c>
      <c r="J38" s="13" t="s">
        <v>23</v>
      </c>
    </row>
    <row r="39">
      <c r="A39" s="9">
        <v>37.0</v>
      </c>
      <c r="B39" s="11">
        <v>18.0</v>
      </c>
      <c r="C39" s="11">
        <v>9.0</v>
      </c>
      <c r="D39" s="11" t="s">
        <v>22</v>
      </c>
      <c r="E39" s="12">
        <f t="shared" si="1"/>
        <v>0.5</v>
      </c>
      <c r="G39" s="10">
        <v>37.0</v>
      </c>
      <c r="H39" s="13" t="s">
        <v>24</v>
      </c>
      <c r="I39" s="10">
        <v>87.0</v>
      </c>
      <c r="J39" s="13" t="s">
        <v>24</v>
      </c>
    </row>
    <row r="40">
      <c r="A40" s="9">
        <v>38.0</v>
      </c>
      <c r="B40" s="11">
        <v>18.0</v>
      </c>
      <c r="C40" s="11">
        <v>8.0</v>
      </c>
      <c r="D40" s="11" t="s">
        <v>24</v>
      </c>
      <c r="E40" s="12">
        <f t="shared" si="1"/>
        <v>0.4444444444</v>
      </c>
      <c r="G40" s="10">
        <v>38.0</v>
      </c>
      <c r="H40" s="13" t="s">
        <v>22</v>
      </c>
      <c r="I40" s="10">
        <v>88.0</v>
      </c>
      <c r="J40" s="13" t="s">
        <v>23</v>
      </c>
    </row>
    <row r="41">
      <c r="A41" s="9">
        <v>39.0</v>
      </c>
      <c r="B41" s="11">
        <v>20.0</v>
      </c>
      <c r="C41" s="11">
        <v>8.0</v>
      </c>
      <c r="D41" s="11" t="s">
        <v>22</v>
      </c>
      <c r="E41" s="12">
        <f t="shared" si="1"/>
        <v>0.4</v>
      </c>
      <c r="G41" s="10">
        <v>39.0</v>
      </c>
      <c r="H41" s="13" t="s">
        <v>23</v>
      </c>
      <c r="I41" s="10">
        <v>89.0</v>
      </c>
      <c r="J41" s="13" t="s">
        <v>23</v>
      </c>
    </row>
    <row r="42">
      <c r="A42" s="9">
        <v>40.0</v>
      </c>
      <c r="B42" s="11">
        <v>16.0</v>
      </c>
      <c r="C42" s="11">
        <v>8.0</v>
      </c>
      <c r="D42" s="11" t="s">
        <v>22</v>
      </c>
      <c r="E42" s="12">
        <f t="shared" si="1"/>
        <v>0.5</v>
      </c>
      <c r="G42" s="10">
        <v>40.0</v>
      </c>
      <c r="H42" s="13" t="s">
        <v>24</v>
      </c>
      <c r="I42" s="10">
        <v>90.0</v>
      </c>
      <c r="J42" s="13" t="s">
        <v>23</v>
      </c>
    </row>
    <row r="43">
      <c r="A43" s="9">
        <v>41.0</v>
      </c>
      <c r="B43" s="11">
        <v>24.0</v>
      </c>
      <c r="C43" s="11">
        <v>10.0</v>
      </c>
      <c r="D43" s="11" t="s">
        <v>22</v>
      </c>
      <c r="E43" s="12">
        <f t="shared" si="1"/>
        <v>0.4166666667</v>
      </c>
      <c r="G43" s="10">
        <v>41.0</v>
      </c>
      <c r="H43" s="13" t="s">
        <v>22</v>
      </c>
      <c r="I43" s="10">
        <v>91.0</v>
      </c>
      <c r="J43" s="13" t="s">
        <v>23</v>
      </c>
    </row>
    <row r="44">
      <c r="A44" s="14" t="s">
        <v>25</v>
      </c>
      <c r="B44" s="15">
        <f t="shared" ref="B44:C44" si="2">SUM(B2:B43)</f>
        <v>903</v>
      </c>
      <c r="C44" s="15">
        <f t="shared" si="2"/>
        <v>421</v>
      </c>
      <c r="D44" s="14">
        <v>8.0</v>
      </c>
      <c r="E44" s="16">
        <v>0.4662</v>
      </c>
      <c r="G44" s="10">
        <v>42.0</v>
      </c>
      <c r="H44" s="13" t="s">
        <v>23</v>
      </c>
      <c r="I44" s="10">
        <v>92.0</v>
      </c>
      <c r="J44" s="13" t="s">
        <v>23</v>
      </c>
    </row>
    <row r="45">
      <c r="A45" s="17" t="s">
        <v>26</v>
      </c>
      <c r="G45" s="10">
        <v>43.0</v>
      </c>
      <c r="H45" s="13" t="s">
        <v>23</v>
      </c>
      <c r="I45" s="10">
        <v>93.0</v>
      </c>
      <c r="J45" s="13" t="s">
        <v>22</v>
      </c>
    </row>
    <row r="46">
      <c r="G46" s="10">
        <v>44.0</v>
      </c>
      <c r="H46" s="13" t="s">
        <v>23</v>
      </c>
      <c r="I46" s="10">
        <v>94.0</v>
      </c>
      <c r="J46" s="13" t="s">
        <v>22</v>
      </c>
    </row>
    <row r="47">
      <c r="A47" s="7" t="s">
        <v>2</v>
      </c>
      <c r="B47" s="7">
        <v>903.0</v>
      </c>
      <c r="C47" s="7">
        <v>421.0</v>
      </c>
      <c r="D47" s="18">
        <f>C44/B44</f>
        <v>0.4662236988</v>
      </c>
      <c r="G47" s="10">
        <v>45.0</v>
      </c>
      <c r="H47" s="13" t="s">
        <v>23</v>
      </c>
      <c r="I47" s="10">
        <v>95.0</v>
      </c>
      <c r="J47" s="13" t="s">
        <v>24</v>
      </c>
    </row>
    <row r="48">
      <c r="A48" s="7" t="s">
        <v>4</v>
      </c>
      <c r="B48" s="7">
        <v>41.0</v>
      </c>
      <c r="C48" s="7">
        <v>11.0</v>
      </c>
      <c r="D48" s="19">
        <v>0.2683</v>
      </c>
      <c r="G48" s="10">
        <v>46.0</v>
      </c>
      <c r="H48" s="13" t="s">
        <v>23</v>
      </c>
      <c r="I48" s="10">
        <v>96.0</v>
      </c>
      <c r="J48" s="13" t="s">
        <v>24</v>
      </c>
    </row>
    <row r="49">
      <c r="A49" s="7" t="s">
        <v>27</v>
      </c>
      <c r="B49" s="20">
        <f>903+41</f>
        <v>944</v>
      </c>
      <c r="C49" s="20">
        <f>421+11</f>
        <v>432</v>
      </c>
      <c r="D49" s="18">
        <f>C49/B49</f>
        <v>0.4576271186</v>
      </c>
      <c r="G49" s="10">
        <v>47.0</v>
      </c>
      <c r="H49" s="13" t="s">
        <v>22</v>
      </c>
      <c r="I49" s="10">
        <v>97.0</v>
      </c>
      <c r="J49" s="13" t="s">
        <v>23</v>
      </c>
    </row>
    <row r="50">
      <c r="G50" s="10">
        <v>48.0</v>
      </c>
      <c r="H50" s="13" t="s">
        <v>23</v>
      </c>
      <c r="I50" s="10">
        <v>98.0</v>
      </c>
      <c r="J50" s="13" t="s">
        <v>23</v>
      </c>
    </row>
    <row r="51">
      <c r="G51" s="10">
        <v>49.0</v>
      </c>
      <c r="H51" s="13" t="s">
        <v>23</v>
      </c>
      <c r="I51" s="10">
        <v>99.0</v>
      </c>
      <c r="J51" s="13" t="s">
        <v>23</v>
      </c>
    </row>
    <row r="52">
      <c r="G52" s="10">
        <v>50.0</v>
      </c>
      <c r="H52" s="13" t="s">
        <v>22</v>
      </c>
      <c r="I52" s="10">
        <v>100.0</v>
      </c>
      <c r="J52" s="13" t="s">
        <v>24</v>
      </c>
    </row>
    <row r="53">
      <c r="G53" s="21" t="s">
        <v>28</v>
      </c>
      <c r="H53" s="22"/>
      <c r="I53" s="21" t="s">
        <v>29</v>
      </c>
      <c r="J53" s="22"/>
    </row>
    <row r="54">
      <c r="G54" s="17" t="s">
        <v>30</v>
      </c>
    </row>
    <row r="55">
      <c r="G55" s="18"/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13"/>
    <col customWidth="1" min="3" max="3" width="14.38"/>
    <col customWidth="1" min="4" max="4" width="24.13"/>
    <col customWidth="1" min="5" max="5" width="24.0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23"/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9.0</v>
      </c>
      <c r="D3" s="11" t="s">
        <v>22</v>
      </c>
      <c r="E3" s="12">
        <f t="shared" ref="E3:E43" si="1">C3/B3</f>
        <v>0.375</v>
      </c>
      <c r="F3" s="23"/>
      <c r="G3" s="10">
        <v>1.0</v>
      </c>
      <c r="H3" s="13" t="s">
        <v>23</v>
      </c>
      <c r="I3" s="10">
        <v>51.0</v>
      </c>
      <c r="J3" s="13" t="s">
        <v>23</v>
      </c>
    </row>
    <row r="4">
      <c r="A4" s="9">
        <v>2.0</v>
      </c>
      <c r="B4" s="11">
        <v>16.0</v>
      </c>
      <c r="C4" s="11">
        <v>7.0</v>
      </c>
      <c r="D4" s="11" t="s">
        <v>24</v>
      </c>
      <c r="E4" s="12">
        <f t="shared" si="1"/>
        <v>0.4375</v>
      </c>
      <c r="F4" s="23"/>
      <c r="G4" s="10">
        <v>2.0</v>
      </c>
      <c r="H4" s="13" t="s">
        <v>23</v>
      </c>
      <c r="I4" s="10">
        <v>52.0</v>
      </c>
      <c r="J4" s="13" t="s">
        <v>23</v>
      </c>
    </row>
    <row r="5">
      <c r="A5" s="9">
        <v>3.0</v>
      </c>
      <c r="B5" s="11">
        <v>28.0</v>
      </c>
      <c r="C5" s="11">
        <v>12.0</v>
      </c>
      <c r="D5" s="11" t="s">
        <v>22</v>
      </c>
      <c r="E5" s="12">
        <f t="shared" si="1"/>
        <v>0.4285714286</v>
      </c>
      <c r="F5" s="23"/>
      <c r="G5" s="10">
        <v>3.0</v>
      </c>
      <c r="H5" s="13" t="s">
        <v>23</v>
      </c>
      <c r="I5" s="10">
        <v>53.0</v>
      </c>
      <c r="J5" s="13" t="s">
        <v>23</v>
      </c>
    </row>
    <row r="6">
      <c r="A6" s="9">
        <v>4.0</v>
      </c>
      <c r="B6" s="11">
        <v>24.0</v>
      </c>
      <c r="C6" s="11">
        <v>9.0</v>
      </c>
      <c r="D6" s="11" t="s">
        <v>22</v>
      </c>
      <c r="E6" s="12">
        <f t="shared" si="1"/>
        <v>0.375</v>
      </c>
      <c r="F6" s="23"/>
      <c r="G6" s="10">
        <v>4.0</v>
      </c>
      <c r="H6" s="13" t="s">
        <v>23</v>
      </c>
      <c r="I6" s="10">
        <v>54.0</v>
      </c>
      <c r="J6" s="13" t="s">
        <v>22</v>
      </c>
    </row>
    <row r="7">
      <c r="A7" s="9">
        <v>5.0</v>
      </c>
      <c r="B7" s="11">
        <v>26.0</v>
      </c>
      <c r="C7" s="11">
        <v>11.0</v>
      </c>
      <c r="D7" s="11" t="s">
        <v>22</v>
      </c>
      <c r="E7" s="12">
        <f t="shared" si="1"/>
        <v>0.4230769231</v>
      </c>
      <c r="F7" s="23"/>
      <c r="G7" s="10">
        <v>5.0</v>
      </c>
      <c r="H7" s="13" t="s">
        <v>22</v>
      </c>
      <c r="I7" s="10">
        <v>55.0</v>
      </c>
      <c r="J7" s="13" t="s">
        <v>23</v>
      </c>
    </row>
    <row r="8">
      <c r="A8" s="9">
        <v>6.0</v>
      </c>
      <c r="B8" s="11">
        <v>30.0</v>
      </c>
      <c r="C8" s="11">
        <v>11.0</v>
      </c>
      <c r="D8" s="11" t="s">
        <v>24</v>
      </c>
      <c r="E8" s="12">
        <f t="shared" si="1"/>
        <v>0.3666666667</v>
      </c>
      <c r="F8" s="23"/>
      <c r="G8" s="10">
        <v>6.0</v>
      </c>
      <c r="H8" s="13" t="s">
        <v>22</v>
      </c>
      <c r="I8" s="10">
        <v>56.0</v>
      </c>
      <c r="J8" s="13" t="s">
        <v>23</v>
      </c>
    </row>
    <row r="9">
      <c r="A9" s="9">
        <v>7.0</v>
      </c>
      <c r="B9" s="11">
        <v>24.0</v>
      </c>
      <c r="C9" s="11">
        <v>12.0</v>
      </c>
      <c r="D9" s="11" t="s">
        <v>22</v>
      </c>
      <c r="E9" s="12">
        <f t="shared" si="1"/>
        <v>0.5</v>
      </c>
      <c r="F9" s="23"/>
      <c r="G9" s="10">
        <v>7.0</v>
      </c>
      <c r="H9" s="13" t="s">
        <v>23</v>
      </c>
      <c r="I9" s="10">
        <v>57.0</v>
      </c>
      <c r="J9" s="13" t="s">
        <v>23</v>
      </c>
    </row>
    <row r="10">
      <c r="A10" s="9">
        <v>8.0</v>
      </c>
      <c r="B10" s="11">
        <v>24.0</v>
      </c>
      <c r="C10" s="11">
        <v>10.0</v>
      </c>
      <c r="D10" s="11" t="s">
        <v>24</v>
      </c>
      <c r="E10" s="12">
        <f t="shared" si="1"/>
        <v>0.4166666667</v>
      </c>
      <c r="F10" s="23"/>
      <c r="G10" s="10">
        <v>8.0</v>
      </c>
      <c r="H10" s="13" t="s">
        <v>23</v>
      </c>
      <c r="I10" s="10">
        <v>58.0</v>
      </c>
      <c r="J10" s="13" t="s">
        <v>23</v>
      </c>
    </row>
    <row r="11">
      <c r="A11" s="9">
        <v>9.0</v>
      </c>
      <c r="B11" s="11">
        <v>20.0</v>
      </c>
      <c r="C11" s="11">
        <v>11.0</v>
      </c>
      <c r="D11" s="11" t="s">
        <v>24</v>
      </c>
      <c r="E11" s="12">
        <f t="shared" si="1"/>
        <v>0.55</v>
      </c>
      <c r="F11" s="23"/>
      <c r="G11" s="10">
        <v>9.0</v>
      </c>
      <c r="H11" s="13" t="s">
        <v>23</v>
      </c>
      <c r="I11" s="10">
        <v>59.0</v>
      </c>
      <c r="J11" s="13" t="s">
        <v>22</v>
      </c>
    </row>
    <row r="12">
      <c r="A12" s="9">
        <v>10.0</v>
      </c>
      <c r="B12" s="11">
        <v>18.0</v>
      </c>
      <c r="C12" s="11">
        <v>7.0</v>
      </c>
      <c r="D12" s="11" t="s">
        <v>22</v>
      </c>
      <c r="E12" s="12">
        <f t="shared" si="1"/>
        <v>0.3888888889</v>
      </c>
      <c r="F12" s="23"/>
      <c r="G12" s="10">
        <v>10.0</v>
      </c>
      <c r="H12" s="13" t="s">
        <v>23</v>
      </c>
      <c r="I12" s="10">
        <v>60.0</v>
      </c>
      <c r="J12" s="13" t="s">
        <v>22</v>
      </c>
    </row>
    <row r="13">
      <c r="A13" s="9">
        <v>11.0</v>
      </c>
      <c r="B13" s="11">
        <v>24.0</v>
      </c>
      <c r="C13" s="11">
        <v>9.0</v>
      </c>
      <c r="D13" s="11" t="s">
        <v>22</v>
      </c>
      <c r="E13" s="12">
        <f t="shared" si="1"/>
        <v>0.375</v>
      </c>
      <c r="F13" s="23"/>
      <c r="G13" s="10">
        <v>11.0</v>
      </c>
      <c r="H13" s="13" t="s">
        <v>23</v>
      </c>
      <c r="I13" s="10">
        <v>61.0</v>
      </c>
      <c r="J13" s="13" t="s">
        <v>23</v>
      </c>
    </row>
    <row r="14">
      <c r="A14" s="9">
        <v>12.0</v>
      </c>
      <c r="B14" s="11">
        <v>16.0</v>
      </c>
      <c r="C14" s="11">
        <v>6.0</v>
      </c>
      <c r="D14" s="11" t="s">
        <v>22</v>
      </c>
      <c r="E14" s="12">
        <f t="shared" si="1"/>
        <v>0.375</v>
      </c>
      <c r="F14" s="23"/>
      <c r="G14" s="10">
        <v>12.0</v>
      </c>
      <c r="H14" s="13" t="s">
        <v>22</v>
      </c>
      <c r="I14" s="10">
        <v>62.0</v>
      </c>
      <c r="J14" s="13" t="s">
        <v>23</v>
      </c>
    </row>
    <row r="15">
      <c r="A15" s="9">
        <v>13.0</v>
      </c>
      <c r="B15" s="11">
        <v>28.0</v>
      </c>
      <c r="C15" s="11">
        <v>13.0</v>
      </c>
      <c r="D15" s="11" t="s">
        <v>22</v>
      </c>
      <c r="E15" s="12">
        <f t="shared" si="1"/>
        <v>0.4642857143</v>
      </c>
      <c r="F15" s="23"/>
      <c r="G15" s="10">
        <v>13.0</v>
      </c>
      <c r="H15" s="13" t="s">
        <v>23</v>
      </c>
      <c r="I15" s="10">
        <v>63.0</v>
      </c>
      <c r="J15" s="13" t="s">
        <v>23</v>
      </c>
    </row>
    <row r="16">
      <c r="A16" s="9">
        <v>14.0</v>
      </c>
      <c r="B16" s="11">
        <v>20.0</v>
      </c>
      <c r="C16" s="11">
        <v>7.0</v>
      </c>
      <c r="D16" s="11" t="s">
        <v>24</v>
      </c>
      <c r="E16" s="12">
        <f t="shared" si="1"/>
        <v>0.35</v>
      </c>
      <c r="F16" s="23"/>
      <c r="G16" s="10">
        <v>14.0</v>
      </c>
      <c r="H16" s="13" t="s">
        <v>23</v>
      </c>
      <c r="I16" s="10">
        <v>64.0</v>
      </c>
      <c r="J16" s="13" t="s">
        <v>23</v>
      </c>
    </row>
    <row r="17">
      <c r="A17" s="9">
        <v>15.0</v>
      </c>
      <c r="B17" s="11">
        <v>18.0</v>
      </c>
      <c r="C17" s="11">
        <v>7.0</v>
      </c>
      <c r="D17" s="11" t="s">
        <v>22</v>
      </c>
      <c r="E17" s="12">
        <f t="shared" si="1"/>
        <v>0.3888888889</v>
      </c>
      <c r="F17" s="23"/>
      <c r="G17" s="10">
        <v>15.0</v>
      </c>
      <c r="H17" s="13" t="s">
        <v>23</v>
      </c>
      <c r="I17" s="10">
        <v>65.0</v>
      </c>
      <c r="J17" s="13" t="s">
        <v>23</v>
      </c>
    </row>
    <row r="18">
      <c r="A18" s="9">
        <v>16.0</v>
      </c>
      <c r="B18" s="11">
        <v>20.0</v>
      </c>
      <c r="C18" s="11">
        <v>8.0</v>
      </c>
      <c r="D18" s="11" t="s">
        <v>22</v>
      </c>
      <c r="E18" s="12">
        <f t="shared" si="1"/>
        <v>0.4</v>
      </c>
      <c r="F18" s="23"/>
      <c r="G18" s="10">
        <v>16.0</v>
      </c>
      <c r="H18" s="13" t="s">
        <v>22</v>
      </c>
      <c r="I18" s="10">
        <v>66.0</v>
      </c>
      <c r="J18" s="13" t="s">
        <v>23</v>
      </c>
    </row>
    <row r="19">
      <c r="A19" s="9">
        <v>17.0</v>
      </c>
      <c r="B19" s="11">
        <v>18.0</v>
      </c>
      <c r="C19" s="11">
        <v>9.0</v>
      </c>
      <c r="D19" s="11" t="s">
        <v>22</v>
      </c>
      <c r="E19" s="12">
        <f t="shared" si="1"/>
        <v>0.5</v>
      </c>
      <c r="F19" s="23"/>
      <c r="G19" s="10">
        <v>17.0</v>
      </c>
      <c r="H19" s="13" t="s">
        <v>22</v>
      </c>
      <c r="I19" s="10">
        <v>67.0</v>
      </c>
      <c r="J19" s="13" t="s">
        <v>23</v>
      </c>
    </row>
    <row r="20">
      <c r="A20" s="9">
        <v>18.0</v>
      </c>
      <c r="B20" s="11">
        <v>24.0</v>
      </c>
      <c r="C20" s="11">
        <v>9.0</v>
      </c>
      <c r="D20" s="11" t="s">
        <v>22</v>
      </c>
      <c r="E20" s="12">
        <f t="shared" si="1"/>
        <v>0.375</v>
      </c>
      <c r="F20" s="23"/>
      <c r="G20" s="10">
        <v>18.0</v>
      </c>
      <c r="H20" s="13" t="s">
        <v>23</v>
      </c>
      <c r="I20" s="10">
        <v>68.0</v>
      </c>
      <c r="J20" s="13" t="s">
        <v>22</v>
      </c>
    </row>
    <row r="21">
      <c r="A21" s="9">
        <v>19.0</v>
      </c>
      <c r="B21" s="11">
        <v>40.0</v>
      </c>
      <c r="C21" s="11">
        <v>14.0</v>
      </c>
      <c r="D21" s="11" t="s">
        <v>22</v>
      </c>
      <c r="E21" s="12">
        <f t="shared" si="1"/>
        <v>0.35</v>
      </c>
      <c r="F21" s="23"/>
      <c r="G21" s="10">
        <v>19.0</v>
      </c>
      <c r="H21" s="13" t="s">
        <v>23</v>
      </c>
      <c r="I21" s="10">
        <v>69.0</v>
      </c>
      <c r="J21" s="13" t="s">
        <v>23</v>
      </c>
    </row>
    <row r="22">
      <c r="A22" s="9">
        <v>20.0</v>
      </c>
      <c r="B22" s="11">
        <v>24.0</v>
      </c>
      <c r="C22" s="11">
        <v>10.0</v>
      </c>
      <c r="D22" s="11" t="s">
        <v>22</v>
      </c>
      <c r="E22" s="12">
        <f t="shared" si="1"/>
        <v>0.4166666667</v>
      </c>
      <c r="F22" s="23"/>
      <c r="G22" s="10">
        <v>20.0</v>
      </c>
      <c r="H22" s="13" t="s">
        <v>22</v>
      </c>
      <c r="I22" s="10">
        <v>70.0</v>
      </c>
      <c r="J22" s="13" t="s">
        <v>23</v>
      </c>
    </row>
    <row r="23">
      <c r="A23" s="9">
        <v>21.0</v>
      </c>
      <c r="B23" s="11">
        <v>24.0</v>
      </c>
      <c r="C23" s="11">
        <v>9.0</v>
      </c>
      <c r="D23" s="11" t="s">
        <v>22</v>
      </c>
      <c r="E23" s="12">
        <f t="shared" si="1"/>
        <v>0.375</v>
      </c>
      <c r="F23" s="23"/>
      <c r="G23" s="10">
        <v>21.0</v>
      </c>
      <c r="H23" s="13" t="s">
        <v>23</v>
      </c>
      <c r="I23" s="10">
        <v>71.0</v>
      </c>
      <c r="J23" s="13" t="s">
        <v>23</v>
      </c>
    </row>
    <row r="24">
      <c r="A24" s="9">
        <v>22.0</v>
      </c>
      <c r="B24" s="11">
        <v>22.0</v>
      </c>
      <c r="C24" s="11">
        <v>8.0</v>
      </c>
      <c r="D24" s="11" t="s">
        <v>22</v>
      </c>
      <c r="E24" s="12">
        <f t="shared" si="1"/>
        <v>0.3636363636</v>
      </c>
      <c r="F24" s="23"/>
      <c r="G24" s="10">
        <v>22.0</v>
      </c>
      <c r="H24" s="13" t="s">
        <v>23</v>
      </c>
      <c r="I24" s="10">
        <v>72.0</v>
      </c>
      <c r="J24" s="13" t="s">
        <v>23</v>
      </c>
    </row>
    <row r="25">
      <c r="A25" s="9">
        <v>23.0</v>
      </c>
      <c r="B25" s="11">
        <v>30.0</v>
      </c>
      <c r="C25" s="11">
        <v>13.0</v>
      </c>
      <c r="D25" s="11" t="s">
        <v>22</v>
      </c>
      <c r="E25" s="12">
        <f t="shared" si="1"/>
        <v>0.4333333333</v>
      </c>
      <c r="F25" s="23"/>
      <c r="G25" s="10">
        <v>23.0</v>
      </c>
      <c r="H25" s="13" t="s">
        <v>23</v>
      </c>
      <c r="I25" s="10">
        <v>73.0</v>
      </c>
      <c r="J25" s="13" t="s">
        <v>22</v>
      </c>
    </row>
    <row r="26">
      <c r="A26" s="9">
        <v>24.0</v>
      </c>
      <c r="B26" s="11">
        <v>28.0</v>
      </c>
      <c r="C26" s="11">
        <v>10.0</v>
      </c>
      <c r="D26" s="11" t="s">
        <v>22</v>
      </c>
      <c r="E26" s="12">
        <f t="shared" si="1"/>
        <v>0.3571428571</v>
      </c>
      <c r="F26" s="23"/>
      <c r="G26" s="10">
        <v>24.0</v>
      </c>
      <c r="H26" s="13" t="s">
        <v>23</v>
      </c>
      <c r="I26" s="10">
        <v>74.0</v>
      </c>
      <c r="J26" s="13" t="s">
        <v>23</v>
      </c>
    </row>
    <row r="27">
      <c r="A27" s="9">
        <v>25.0</v>
      </c>
      <c r="B27" s="11">
        <v>24.0</v>
      </c>
      <c r="C27" s="11">
        <v>11.0</v>
      </c>
      <c r="D27" s="11" t="s">
        <v>24</v>
      </c>
      <c r="E27" s="12">
        <f t="shared" si="1"/>
        <v>0.4583333333</v>
      </c>
      <c r="F27" s="23"/>
      <c r="G27" s="10">
        <v>25.0</v>
      </c>
      <c r="H27" s="13" t="s">
        <v>22</v>
      </c>
      <c r="I27" s="10">
        <v>75.0</v>
      </c>
      <c r="J27" s="13" t="s">
        <v>23</v>
      </c>
    </row>
    <row r="28">
      <c r="A28" s="9">
        <v>26.0</v>
      </c>
      <c r="B28" s="11">
        <v>28.0</v>
      </c>
      <c r="C28" s="11">
        <v>16.0</v>
      </c>
      <c r="D28" s="11" t="s">
        <v>22</v>
      </c>
      <c r="E28" s="12">
        <f t="shared" si="1"/>
        <v>0.5714285714</v>
      </c>
      <c r="F28" s="23"/>
      <c r="G28" s="10">
        <v>26.0</v>
      </c>
      <c r="H28" s="13" t="s">
        <v>23</v>
      </c>
      <c r="I28" s="10">
        <v>76.0</v>
      </c>
      <c r="J28" s="13" t="s">
        <v>23</v>
      </c>
    </row>
    <row r="29">
      <c r="A29" s="9">
        <v>27.0</v>
      </c>
      <c r="B29" s="11">
        <v>18.0</v>
      </c>
      <c r="C29" s="11">
        <v>7.0</v>
      </c>
      <c r="D29" s="11" t="s">
        <v>22</v>
      </c>
      <c r="E29" s="12">
        <f t="shared" si="1"/>
        <v>0.3888888889</v>
      </c>
      <c r="F29" s="23"/>
      <c r="G29" s="10">
        <v>27.0</v>
      </c>
      <c r="H29" s="13" t="s">
        <v>23</v>
      </c>
      <c r="I29" s="10">
        <v>77.0</v>
      </c>
      <c r="J29" s="13" t="s">
        <v>23</v>
      </c>
    </row>
    <row r="30">
      <c r="A30" s="9">
        <v>28.0</v>
      </c>
      <c r="B30" s="11">
        <v>14.0</v>
      </c>
      <c r="C30" s="11">
        <v>7.0</v>
      </c>
      <c r="D30" s="11" t="s">
        <v>22</v>
      </c>
      <c r="E30" s="12">
        <f t="shared" si="1"/>
        <v>0.5</v>
      </c>
      <c r="F30" s="23"/>
      <c r="G30" s="10">
        <v>28.0</v>
      </c>
      <c r="H30" s="13" t="s">
        <v>22</v>
      </c>
      <c r="I30" s="10">
        <v>78.0</v>
      </c>
      <c r="J30" s="13" t="s">
        <v>23</v>
      </c>
    </row>
    <row r="31">
      <c r="A31" s="9">
        <v>29.0</v>
      </c>
      <c r="B31" s="11">
        <v>18.0</v>
      </c>
      <c r="C31" s="11">
        <v>7.0</v>
      </c>
      <c r="D31" s="11" t="s">
        <v>22</v>
      </c>
      <c r="E31" s="12">
        <f t="shared" si="1"/>
        <v>0.3888888889</v>
      </c>
      <c r="F31" s="23"/>
      <c r="G31" s="10">
        <v>29.0</v>
      </c>
      <c r="H31" s="13" t="s">
        <v>22</v>
      </c>
      <c r="I31" s="10">
        <v>79.0</v>
      </c>
      <c r="J31" s="13" t="s">
        <v>23</v>
      </c>
    </row>
    <row r="32">
      <c r="A32" s="9">
        <v>30.0</v>
      </c>
      <c r="B32" s="11">
        <v>18.0</v>
      </c>
      <c r="C32" s="11">
        <v>9.0</v>
      </c>
      <c r="D32" s="11" t="s">
        <v>22</v>
      </c>
      <c r="E32" s="12">
        <f t="shared" si="1"/>
        <v>0.5</v>
      </c>
      <c r="F32" s="23"/>
      <c r="G32" s="10">
        <v>30.0</v>
      </c>
      <c r="H32" s="13" t="s">
        <v>22</v>
      </c>
      <c r="I32" s="10">
        <v>80.0</v>
      </c>
      <c r="J32" s="13" t="s">
        <v>23</v>
      </c>
    </row>
    <row r="33">
      <c r="A33" s="9">
        <v>31.0</v>
      </c>
      <c r="B33" s="11">
        <v>22.0</v>
      </c>
      <c r="C33" s="11">
        <v>8.0</v>
      </c>
      <c r="D33" s="11" t="s">
        <v>22</v>
      </c>
      <c r="E33" s="12">
        <f t="shared" si="1"/>
        <v>0.3636363636</v>
      </c>
      <c r="F33" s="23"/>
      <c r="G33" s="10">
        <v>31.0</v>
      </c>
      <c r="H33" s="13" t="s">
        <v>23</v>
      </c>
      <c r="I33" s="10">
        <v>81.0</v>
      </c>
      <c r="J33" s="13" t="s">
        <v>22</v>
      </c>
    </row>
    <row r="34">
      <c r="A34" s="9">
        <v>32.0</v>
      </c>
      <c r="B34" s="11">
        <v>18.0</v>
      </c>
      <c r="C34" s="11">
        <v>7.0</v>
      </c>
      <c r="D34" s="11" t="s">
        <v>22</v>
      </c>
      <c r="E34" s="12">
        <f t="shared" si="1"/>
        <v>0.3888888889</v>
      </c>
      <c r="F34" s="23"/>
      <c r="G34" s="10">
        <v>32.0</v>
      </c>
      <c r="H34" s="13" t="s">
        <v>23</v>
      </c>
      <c r="I34" s="10">
        <v>82.0</v>
      </c>
      <c r="J34" s="13" t="s">
        <v>22</v>
      </c>
    </row>
    <row r="35">
      <c r="A35" s="9">
        <v>33.0</v>
      </c>
      <c r="B35" s="11">
        <v>32.0</v>
      </c>
      <c r="C35" s="11">
        <v>12.0</v>
      </c>
      <c r="D35" s="11" t="s">
        <v>22</v>
      </c>
      <c r="E35" s="12">
        <f t="shared" si="1"/>
        <v>0.375</v>
      </c>
      <c r="F35" s="23"/>
      <c r="G35" s="10">
        <v>33.0</v>
      </c>
      <c r="H35" s="13" t="s">
        <v>23</v>
      </c>
      <c r="I35" s="10">
        <v>83.0</v>
      </c>
      <c r="J35" s="13" t="s">
        <v>23</v>
      </c>
    </row>
    <row r="36">
      <c r="A36" s="9">
        <v>34.0</v>
      </c>
      <c r="B36" s="11">
        <v>16.0</v>
      </c>
      <c r="C36" s="11">
        <v>7.0</v>
      </c>
      <c r="D36" s="11" t="s">
        <v>22</v>
      </c>
      <c r="E36" s="12">
        <f t="shared" si="1"/>
        <v>0.4375</v>
      </c>
      <c r="F36" s="23"/>
      <c r="G36" s="10">
        <v>34.0</v>
      </c>
      <c r="H36" s="13" t="s">
        <v>23</v>
      </c>
      <c r="I36" s="10">
        <v>84.0</v>
      </c>
      <c r="J36" s="13" t="s">
        <v>23</v>
      </c>
    </row>
    <row r="37">
      <c r="A37" s="9">
        <v>35.0</v>
      </c>
      <c r="B37" s="11">
        <v>20.0</v>
      </c>
      <c r="C37" s="11">
        <v>7.0</v>
      </c>
      <c r="D37" s="11" t="s">
        <v>24</v>
      </c>
      <c r="E37" s="12">
        <f t="shared" si="1"/>
        <v>0.35</v>
      </c>
      <c r="F37" s="23"/>
      <c r="G37" s="10">
        <v>35.0</v>
      </c>
      <c r="H37" s="13" t="s">
        <v>22</v>
      </c>
      <c r="I37" s="10">
        <v>85.0</v>
      </c>
      <c r="J37" s="13" t="s">
        <v>22</v>
      </c>
    </row>
    <row r="38">
      <c r="A38" s="9">
        <v>36.0</v>
      </c>
      <c r="B38" s="11">
        <v>24.0</v>
      </c>
      <c r="C38" s="11">
        <v>9.0</v>
      </c>
      <c r="D38" s="11" t="s">
        <v>22</v>
      </c>
      <c r="E38" s="12">
        <f t="shared" si="1"/>
        <v>0.375</v>
      </c>
      <c r="F38" s="23"/>
      <c r="G38" s="10">
        <v>36.0</v>
      </c>
      <c r="H38" s="13" t="s">
        <v>23</v>
      </c>
      <c r="I38" s="10">
        <v>86.0</v>
      </c>
      <c r="J38" s="13" t="s">
        <v>23</v>
      </c>
    </row>
    <row r="39">
      <c r="A39" s="9">
        <v>37.0</v>
      </c>
      <c r="B39" s="11">
        <v>18.0</v>
      </c>
      <c r="C39" s="11">
        <v>7.0</v>
      </c>
      <c r="D39" s="11" t="s">
        <v>24</v>
      </c>
      <c r="E39" s="12">
        <f t="shared" si="1"/>
        <v>0.3888888889</v>
      </c>
      <c r="F39" s="23"/>
      <c r="G39" s="10">
        <v>37.0</v>
      </c>
      <c r="H39" s="13" t="s">
        <v>22</v>
      </c>
      <c r="I39" s="10">
        <v>87.0</v>
      </c>
      <c r="J39" s="13" t="s">
        <v>23</v>
      </c>
    </row>
    <row r="40">
      <c r="A40" s="9">
        <v>38.0</v>
      </c>
      <c r="B40" s="11">
        <v>18.0</v>
      </c>
      <c r="C40" s="11">
        <v>8.0</v>
      </c>
      <c r="D40" s="11" t="s">
        <v>22</v>
      </c>
      <c r="E40" s="12">
        <f t="shared" si="1"/>
        <v>0.4444444444</v>
      </c>
      <c r="F40" s="23"/>
      <c r="G40" s="10">
        <v>38.0</v>
      </c>
      <c r="H40" s="13" t="s">
        <v>22</v>
      </c>
      <c r="I40" s="10">
        <v>88.0</v>
      </c>
      <c r="J40" s="13" t="s">
        <v>23</v>
      </c>
    </row>
    <row r="41">
      <c r="A41" s="9">
        <v>39.0</v>
      </c>
      <c r="B41" s="11">
        <v>20.0</v>
      </c>
      <c r="C41" s="11">
        <v>8.0</v>
      </c>
      <c r="D41" s="11" t="s">
        <v>24</v>
      </c>
      <c r="E41" s="12">
        <f t="shared" si="1"/>
        <v>0.4</v>
      </c>
      <c r="F41" s="23"/>
      <c r="G41" s="10">
        <v>39.0</v>
      </c>
      <c r="H41" s="13" t="s">
        <v>23</v>
      </c>
      <c r="I41" s="10">
        <v>89.0</v>
      </c>
      <c r="J41" s="13" t="s">
        <v>22</v>
      </c>
    </row>
    <row r="42">
      <c r="A42" s="9">
        <v>40.0</v>
      </c>
      <c r="B42" s="11">
        <v>16.0</v>
      </c>
      <c r="C42" s="11">
        <v>6.0</v>
      </c>
      <c r="D42" s="11" t="s">
        <v>22</v>
      </c>
      <c r="E42" s="12">
        <f t="shared" si="1"/>
        <v>0.375</v>
      </c>
      <c r="F42" s="23"/>
      <c r="G42" s="10">
        <v>40.0</v>
      </c>
      <c r="H42" s="13" t="s">
        <v>23</v>
      </c>
      <c r="I42" s="10">
        <v>90.0</v>
      </c>
      <c r="J42" s="13" t="s">
        <v>23</v>
      </c>
    </row>
    <row r="43">
      <c r="A43" s="9">
        <v>41.0</v>
      </c>
      <c r="B43" s="11">
        <v>24.0</v>
      </c>
      <c r="C43" s="11">
        <v>9.0</v>
      </c>
      <c r="D43" s="11" t="s">
        <v>22</v>
      </c>
      <c r="E43" s="12">
        <f t="shared" si="1"/>
        <v>0.375</v>
      </c>
      <c r="F43" s="23"/>
      <c r="G43" s="10">
        <v>41.0</v>
      </c>
      <c r="H43" s="13" t="s">
        <v>22</v>
      </c>
      <c r="I43" s="10">
        <v>91.0</v>
      </c>
      <c r="J43" s="13" t="s">
        <v>23</v>
      </c>
    </row>
    <row r="44">
      <c r="A44" s="14" t="s">
        <v>25</v>
      </c>
      <c r="B44" s="15">
        <f t="shared" ref="B44:C44" si="2">SUM(B1:B43)</f>
        <v>918</v>
      </c>
      <c r="C44" s="15">
        <f t="shared" si="2"/>
        <v>376</v>
      </c>
      <c r="D44" s="14">
        <v>9.0</v>
      </c>
      <c r="E44" s="16">
        <v>0.4096</v>
      </c>
      <c r="F44" s="23"/>
      <c r="G44" s="10">
        <v>42.0</v>
      </c>
      <c r="H44" s="13" t="s">
        <v>23</v>
      </c>
      <c r="I44" s="10">
        <v>92.0</v>
      </c>
      <c r="J44" s="13" t="s">
        <v>22</v>
      </c>
    </row>
    <row r="45">
      <c r="A45" s="17" t="s">
        <v>31</v>
      </c>
      <c r="G45" s="10">
        <v>43.0</v>
      </c>
      <c r="H45" s="13" t="s">
        <v>23</v>
      </c>
      <c r="I45" s="10">
        <v>93.0</v>
      </c>
      <c r="J45" s="13" t="s">
        <v>24</v>
      </c>
    </row>
    <row r="46">
      <c r="G46" s="10">
        <v>44.0</v>
      </c>
      <c r="H46" s="13" t="s">
        <v>23</v>
      </c>
      <c r="I46" s="10">
        <v>94.0</v>
      </c>
      <c r="J46" s="13" t="s">
        <v>23</v>
      </c>
    </row>
    <row r="47">
      <c r="A47" s="7" t="s">
        <v>2</v>
      </c>
      <c r="B47" s="7">
        <v>918.0</v>
      </c>
      <c r="C47" s="7">
        <v>376.0</v>
      </c>
      <c r="D47" s="18">
        <f>376/918</f>
        <v>0.4095860566</v>
      </c>
      <c r="G47" s="10">
        <v>45.0</v>
      </c>
      <c r="H47" s="13" t="s">
        <v>23</v>
      </c>
      <c r="I47" s="10">
        <v>95.0</v>
      </c>
      <c r="J47" s="13" t="s">
        <v>23</v>
      </c>
    </row>
    <row r="48">
      <c r="A48" s="7" t="s">
        <v>4</v>
      </c>
      <c r="B48" s="7">
        <v>28.0</v>
      </c>
      <c r="C48" s="7">
        <v>1.0</v>
      </c>
      <c r="D48" s="19">
        <f>1/28</f>
        <v>0.03571428571</v>
      </c>
      <c r="G48" s="10">
        <v>46.0</v>
      </c>
      <c r="H48" s="13" t="s">
        <v>22</v>
      </c>
      <c r="I48" s="10">
        <v>96.0</v>
      </c>
      <c r="J48" s="13" t="s">
        <v>23</v>
      </c>
    </row>
    <row r="49">
      <c r="A49" s="7" t="s">
        <v>6</v>
      </c>
      <c r="B49" s="20">
        <f>918+28</f>
        <v>946</v>
      </c>
      <c r="C49" s="20">
        <f>376+1</f>
        <v>377</v>
      </c>
      <c r="D49" s="18">
        <f>377/946</f>
        <v>0.3985200846</v>
      </c>
      <c r="G49" s="10">
        <v>47.0</v>
      </c>
      <c r="H49" s="13" t="s">
        <v>23</v>
      </c>
      <c r="I49" s="10">
        <v>97.0</v>
      </c>
      <c r="J49" s="13" t="s">
        <v>23</v>
      </c>
    </row>
    <row r="50">
      <c r="G50" s="10">
        <v>48.0</v>
      </c>
      <c r="H50" s="13" t="s">
        <v>23</v>
      </c>
      <c r="I50" s="10">
        <v>98.0</v>
      </c>
      <c r="J50" s="13" t="s">
        <v>23</v>
      </c>
    </row>
    <row r="51">
      <c r="G51" s="10">
        <v>49.0</v>
      </c>
      <c r="H51" s="13" t="s">
        <v>22</v>
      </c>
      <c r="I51" s="10">
        <v>99.0</v>
      </c>
      <c r="J51" s="13" t="s">
        <v>23</v>
      </c>
    </row>
    <row r="52">
      <c r="G52" s="10">
        <v>50.0</v>
      </c>
      <c r="H52" s="13" t="s">
        <v>22</v>
      </c>
      <c r="I52" s="10">
        <v>100.0</v>
      </c>
      <c r="J52" s="13" t="s">
        <v>23</v>
      </c>
    </row>
    <row r="53">
      <c r="G53" s="24" t="s">
        <v>32</v>
      </c>
      <c r="H53" s="22"/>
      <c r="I53" s="24" t="s">
        <v>33</v>
      </c>
      <c r="J53" s="22"/>
    </row>
    <row r="54">
      <c r="G54" s="17" t="s">
        <v>34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88"/>
    <col customWidth="1" min="3" max="3" width="14.13"/>
    <col customWidth="1" min="4" max="4" width="24.25"/>
    <col customWidth="1" min="5" max="5" width="23.0"/>
    <col customWidth="1" min="8" max="8" width="15.63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11.0</v>
      </c>
      <c r="D3" s="11" t="s">
        <v>22</v>
      </c>
      <c r="E3" s="12">
        <f t="shared" ref="E3:E43" si="1">C3/B3</f>
        <v>0.4583333333</v>
      </c>
      <c r="G3" s="10">
        <v>1.0</v>
      </c>
      <c r="H3" s="11" t="s">
        <v>22</v>
      </c>
      <c r="I3" s="10">
        <v>51.0</v>
      </c>
      <c r="J3" s="11" t="s">
        <v>23</v>
      </c>
    </row>
    <row r="4">
      <c r="A4" s="9">
        <v>2.0</v>
      </c>
      <c r="B4" s="11">
        <v>16.0</v>
      </c>
      <c r="C4" s="11">
        <v>6.0</v>
      </c>
      <c r="D4" s="11" t="s">
        <v>22</v>
      </c>
      <c r="E4" s="12">
        <f t="shared" si="1"/>
        <v>0.375</v>
      </c>
      <c r="G4" s="10">
        <v>2.0</v>
      </c>
      <c r="H4" s="11" t="s">
        <v>23</v>
      </c>
      <c r="I4" s="10">
        <v>52.0</v>
      </c>
      <c r="J4" s="11" t="s">
        <v>22</v>
      </c>
    </row>
    <row r="5">
      <c r="A5" s="9">
        <v>3.0</v>
      </c>
      <c r="B5" s="11">
        <v>28.0</v>
      </c>
      <c r="C5" s="11">
        <v>14.0</v>
      </c>
      <c r="D5" s="11" t="s">
        <v>22</v>
      </c>
      <c r="E5" s="12">
        <f t="shared" si="1"/>
        <v>0.5</v>
      </c>
      <c r="G5" s="10">
        <v>3.0</v>
      </c>
      <c r="H5" s="11" t="s">
        <v>24</v>
      </c>
      <c r="I5" s="10">
        <v>53.0</v>
      </c>
      <c r="J5" s="11" t="s">
        <v>23</v>
      </c>
    </row>
    <row r="6">
      <c r="A6" s="9">
        <v>4.0</v>
      </c>
      <c r="B6" s="11">
        <v>24.0</v>
      </c>
      <c r="C6" s="11">
        <v>13.0</v>
      </c>
      <c r="D6" s="11" t="s">
        <v>22</v>
      </c>
      <c r="E6" s="12">
        <f t="shared" si="1"/>
        <v>0.5416666667</v>
      </c>
      <c r="G6" s="10">
        <v>4.0</v>
      </c>
      <c r="H6" s="11" t="s">
        <v>23</v>
      </c>
      <c r="I6" s="10">
        <v>54.0</v>
      </c>
      <c r="J6" s="11" t="s">
        <v>23</v>
      </c>
    </row>
    <row r="7">
      <c r="A7" s="9">
        <v>5.0</v>
      </c>
      <c r="B7" s="11">
        <v>26.0</v>
      </c>
      <c r="C7" s="11">
        <v>13.0</v>
      </c>
      <c r="D7" s="11" t="s">
        <v>24</v>
      </c>
      <c r="E7" s="12">
        <f t="shared" si="1"/>
        <v>0.5</v>
      </c>
      <c r="G7" s="10">
        <v>5.0</v>
      </c>
      <c r="H7" s="11" t="s">
        <v>23</v>
      </c>
      <c r="I7" s="10">
        <v>55.0</v>
      </c>
      <c r="J7" s="11" t="s">
        <v>22</v>
      </c>
    </row>
    <row r="8">
      <c r="A8" s="9">
        <v>6.0</v>
      </c>
      <c r="B8" s="11">
        <v>30.0</v>
      </c>
      <c r="C8" s="11">
        <v>18.0</v>
      </c>
      <c r="D8" s="11" t="s">
        <v>22</v>
      </c>
      <c r="E8" s="12">
        <f t="shared" si="1"/>
        <v>0.6</v>
      </c>
      <c r="G8" s="10">
        <v>6.0</v>
      </c>
      <c r="H8" s="11" t="s">
        <v>23</v>
      </c>
      <c r="I8" s="10">
        <v>56.0</v>
      </c>
      <c r="J8" s="11" t="s">
        <v>23</v>
      </c>
    </row>
    <row r="9">
      <c r="A9" s="9">
        <v>7.0</v>
      </c>
      <c r="B9" s="11">
        <v>24.0</v>
      </c>
      <c r="C9" s="11">
        <v>10.0</v>
      </c>
      <c r="D9" s="11" t="s">
        <v>24</v>
      </c>
      <c r="E9" s="12">
        <f t="shared" si="1"/>
        <v>0.4166666667</v>
      </c>
      <c r="G9" s="10">
        <v>7.0</v>
      </c>
      <c r="H9" s="11" t="s">
        <v>23</v>
      </c>
      <c r="I9" s="10">
        <v>57.0</v>
      </c>
      <c r="J9" s="11" t="s">
        <v>22</v>
      </c>
    </row>
    <row r="10">
      <c r="A10" s="9">
        <v>8.0</v>
      </c>
      <c r="B10" s="11">
        <v>24.0</v>
      </c>
      <c r="C10" s="11">
        <v>12.0</v>
      </c>
      <c r="D10" s="11" t="s">
        <v>24</v>
      </c>
      <c r="E10" s="12">
        <f t="shared" si="1"/>
        <v>0.5</v>
      </c>
      <c r="G10" s="10">
        <v>8.0</v>
      </c>
      <c r="H10" s="11" t="s">
        <v>23</v>
      </c>
      <c r="I10" s="10">
        <v>58.0</v>
      </c>
      <c r="J10" s="11" t="s">
        <v>23</v>
      </c>
    </row>
    <row r="11">
      <c r="A11" s="9">
        <v>9.0</v>
      </c>
      <c r="B11" s="11">
        <v>20.0</v>
      </c>
      <c r="C11" s="11">
        <v>10.0</v>
      </c>
      <c r="D11" s="11" t="s">
        <v>22</v>
      </c>
      <c r="E11" s="12">
        <f t="shared" si="1"/>
        <v>0.5</v>
      </c>
      <c r="G11" s="10">
        <v>9.0</v>
      </c>
      <c r="H11" s="11" t="s">
        <v>23</v>
      </c>
      <c r="I11" s="10">
        <v>59.0</v>
      </c>
      <c r="J11" s="11" t="s">
        <v>23</v>
      </c>
    </row>
    <row r="12">
      <c r="A12" s="9">
        <v>10.0</v>
      </c>
      <c r="B12" s="11">
        <v>18.0</v>
      </c>
      <c r="C12" s="11">
        <v>10.0</v>
      </c>
      <c r="D12" s="11" t="s">
        <v>24</v>
      </c>
      <c r="E12" s="12">
        <f t="shared" si="1"/>
        <v>0.5555555556</v>
      </c>
      <c r="G12" s="10">
        <v>10.0</v>
      </c>
      <c r="H12" s="11" t="s">
        <v>23</v>
      </c>
      <c r="I12" s="10">
        <v>60.0</v>
      </c>
      <c r="J12" s="11" t="s">
        <v>23</v>
      </c>
    </row>
    <row r="13">
      <c r="A13" s="9">
        <v>11.0</v>
      </c>
      <c r="B13" s="11">
        <v>24.0</v>
      </c>
      <c r="C13" s="11">
        <v>12.0</v>
      </c>
      <c r="D13" s="11" t="s">
        <v>24</v>
      </c>
      <c r="E13" s="12">
        <f t="shared" si="1"/>
        <v>0.5</v>
      </c>
      <c r="G13" s="10">
        <v>11.0</v>
      </c>
      <c r="H13" s="11" t="s">
        <v>23</v>
      </c>
      <c r="I13" s="10">
        <v>61.0</v>
      </c>
      <c r="J13" s="11" t="s">
        <v>23</v>
      </c>
    </row>
    <row r="14">
      <c r="A14" s="9">
        <v>12.0</v>
      </c>
      <c r="B14" s="11">
        <v>16.0</v>
      </c>
      <c r="C14" s="11">
        <v>7.0</v>
      </c>
      <c r="D14" s="11" t="s">
        <v>22</v>
      </c>
      <c r="E14" s="12">
        <f t="shared" si="1"/>
        <v>0.4375</v>
      </c>
      <c r="G14" s="10">
        <v>12.0</v>
      </c>
      <c r="H14" s="11" t="s">
        <v>23</v>
      </c>
      <c r="I14" s="10">
        <v>62.0</v>
      </c>
      <c r="J14" s="11" t="s">
        <v>23</v>
      </c>
    </row>
    <row r="15">
      <c r="A15" s="9">
        <v>13.0</v>
      </c>
      <c r="B15" s="11">
        <v>28.0</v>
      </c>
      <c r="C15" s="11">
        <v>19.0</v>
      </c>
      <c r="D15" s="11" t="s">
        <v>22</v>
      </c>
      <c r="E15" s="12">
        <f t="shared" si="1"/>
        <v>0.6785714286</v>
      </c>
      <c r="G15" s="10">
        <v>13.0</v>
      </c>
      <c r="H15" s="11" t="s">
        <v>22</v>
      </c>
      <c r="I15" s="10">
        <v>63.0</v>
      </c>
      <c r="J15" s="11" t="s">
        <v>24</v>
      </c>
    </row>
    <row r="16">
      <c r="A16" s="9">
        <v>14.0</v>
      </c>
      <c r="B16" s="11">
        <v>13.0</v>
      </c>
      <c r="C16" s="11">
        <v>6.0</v>
      </c>
      <c r="D16" s="11" t="s">
        <v>22</v>
      </c>
      <c r="E16" s="12">
        <f t="shared" si="1"/>
        <v>0.4615384615</v>
      </c>
      <c r="G16" s="10">
        <v>14.0</v>
      </c>
      <c r="H16" s="11" t="s">
        <v>23</v>
      </c>
      <c r="I16" s="10">
        <v>64.0</v>
      </c>
      <c r="J16" s="11" t="s">
        <v>23</v>
      </c>
    </row>
    <row r="17">
      <c r="A17" s="9">
        <v>15.0</v>
      </c>
      <c r="B17" s="11">
        <v>18.0</v>
      </c>
      <c r="C17" s="11">
        <v>9.0</v>
      </c>
      <c r="D17" s="11" t="s">
        <v>22</v>
      </c>
      <c r="E17" s="12">
        <f t="shared" si="1"/>
        <v>0.5</v>
      </c>
      <c r="G17" s="10">
        <v>15.0</v>
      </c>
      <c r="H17" s="11" t="s">
        <v>22</v>
      </c>
      <c r="I17" s="10">
        <v>65.0</v>
      </c>
      <c r="J17" s="11" t="s">
        <v>23</v>
      </c>
    </row>
    <row r="18">
      <c r="A18" s="9">
        <v>16.0</v>
      </c>
      <c r="B18" s="11">
        <v>20.0</v>
      </c>
      <c r="C18" s="11">
        <v>10.0</v>
      </c>
      <c r="D18" s="11" t="s">
        <v>24</v>
      </c>
      <c r="E18" s="12">
        <f t="shared" si="1"/>
        <v>0.5</v>
      </c>
      <c r="G18" s="10">
        <v>16.0</v>
      </c>
      <c r="H18" s="11" t="s">
        <v>23</v>
      </c>
      <c r="I18" s="10">
        <v>66.0</v>
      </c>
      <c r="J18" s="11" t="s">
        <v>23</v>
      </c>
    </row>
    <row r="19">
      <c r="A19" s="9">
        <v>17.0</v>
      </c>
      <c r="B19" s="11">
        <v>18.0</v>
      </c>
      <c r="C19" s="11">
        <v>9.0</v>
      </c>
      <c r="D19" s="11" t="s">
        <v>22</v>
      </c>
      <c r="E19" s="12">
        <f t="shared" si="1"/>
        <v>0.5</v>
      </c>
      <c r="G19" s="10">
        <v>17.0</v>
      </c>
      <c r="H19" s="11" t="s">
        <v>23</v>
      </c>
      <c r="I19" s="10">
        <v>67.0</v>
      </c>
      <c r="J19" s="11" t="s">
        <v>23</v>
      </c>
    </row>
    <row r="20">
      <c r="A20" s="9">
        <v>18.0</v>
      </c>
      <c r="B20" s="11">
        <v>24.0</v>
      </c>
      <c r="C20" s="11">
        <v>12.0</v>
      </c>
      <c r="D20" s="11" t="s">
        <v>24</v>
      </c>
      <c r="E20" s="12">
        <f t="shared" si="1"/>
        <v>0.5</v>
      </c>
      <c r="G20" s="10">
        <v>18.0</v>
      </c>
      <c r="H20" s="11" t="s">
        <v>23</v>
      </c>
      <c r="I20" s="10">
        <v>68.0</v>
      </c>
      <c r="J20" s="11" t="s">
        <v>23</v>
      </c>
    </row>
    <row r="21">
      <c r="A21" s="9">
        <v>19.0</v>
      </c>
      <c r="B21" s="11">
        <v>40.0</v>
      </c>
      <c r="C21" s="11">
        <v>20.0</v>
      </c>
      <c r="D21" s="11" t="s">
        <v>22</v>
      </c>
      <c r="E21" s="12">
        <f t="shared" si="1"/>
        <v>0.5</v>
      </c>
      <c r="G21" s="10">
        <v>19.0</v>
      </c>
      <c r="H21" s="11" t="s">
        <v>23</v>
      </c>
      <c r="I21" s="10">
        <v>69.0</v>
      </c>
      <c r="J21" s="11" t="s">
        <v>22</v>
      </c>
    </row>
    <row r="22">
      <c r="A22" s="9">
        <v>20.0</v>
      </c>
      <c r="B22" s="11">
        <v>24.0</v>
      </c>
      <c r="C22" s="11">
        <v>11.0</v>
      </c>
      <c r="D22" s="11" t="s">
        <v>22</v>
      </c>
      <c r="E22" s="12">
        <f t="shared" si="1"/>
        <v>0.4583333333</v>
      </c>
      <c r="G22" s="10">
        <v>20.0</v>
      </c>
      <c r="H22" s="11" t="s">
        <v>23</v>
      </c>
      <c r="I22" s="10">
        <v>70.0</v>
      </c>
      <c r="J22" s="11" t="s">
        <v>23</v>
      </c>
    </row>
    <row r="23">
      <c r="A23" s="9">
        <v>21.0</v>
      </c>
      <c r="B23" s="11">
        <v>24.0</v>
      </c>
      <c r="C23" s="11">
        <v>11.0</v>
      </c>
      <c r="D23" s="11" t="s">
        <v>24</v>
      </c>
      <c r="E23" s="12">
        <f t="shared" si="1"/>
        <v>0.4583333333</v>
      </c>
      <c r="G23" s="10">
        <v>21.0</v>
      </c>
      <c r="H23" s="11" t="s">
        <v>23</v>
      </c>
      <c r="I23" s="10">
        <v>71.0</v>
      </c>
      <c r="J23" s="11" t="s">
        <v>23</v>
      </c>
    </row>
    <row r="24">
      <c r="A24" s="9">
        <v>22.0</v>
      </c>
      <c r="B24" s="11">
        <v>21.0</v>
      </c>
      <c r="C24" s="11">
        <v>8.0</v>
      </c>
      <c r="D24" s="11" t="s">
        <v>22</v>
      </c>
      <c r="E24" s="12">
        <f t="shared" si="1"/>
        <v>0.380952381</v>
      </c>
      <c r="G24" s="10">
        <v>22.0</v>
      </c>
      <c r="H24" s="11" t="s">
        <v>23</v>
      </c>
      <c r="I24" s="10">
        <v>72.0</v>
      </c>
      <c r="J24" s="11" t="s">
        <v>23</v>
      </c>
    </row>
    <row r="25">
      <c r="A25" s="9">
        <v>23.0</v>
      </c>
      <c r="B25" s="11">
        <v>30.0</v>
      </c>
      <c r="C25" s="11">
        <v>14.0</v>
      </c>
      <c r="D25" s="11" t="s">
        <v>22</v>
      </c>
      <c r="E25" s="12">
        <f t="shared" si="1"/>
        <v>0.4666666667</v>
      </c>
      <c r="G25" s="10">
        <v>23.0</v>
      </c>
      <c r="H25" s="11" t="s">
        <v>23</v>
      </c>
      <c r="I25" s="10">
        <v>73.0</v>
      </c>
      <c r="J25" s="11" t="s">
        <v>23</v>
      </c>
    </row>
    <row r="26">
      <c r="A26" s="9">
        <v>24.0</v>
      </c>
      <c r="B26" s="11">
        <v>28.0</v>
      </c>
      <c r="C26" s="11">
        <v>14.0</v>
      </c>
      <c r="D26" s="11" t="s">
        <v>22</v>
      </c>
      <c r="E26" s="12">
        <f t="shared" si="1"/>
        <v>0.5</v>
      </c>
      <c r="G26" s="10">
        <v>24.0</v>
      </c>
      <c r="H26" s="11" t="s">
        <v>23</v>
      </c>
      <c r="I26" s="10">
        <v>74.0</v>
      </c>
      <c r="J26" s="11" t="s">
        <v>23</v>
      </c>
    </row>
    <row r="27">
      <c r="A27" s="9">
        <v>25.0</v>
      </c>
      <c r="B27" s="11">
        <v>24.0</v>
      </c>
      <c r="C27" s="11">
        <v>12.0</v>
      </c>
      <c r="D27" s="11" t="s">
        <v>24</v>
      </c>
      <c r="E27" s="12">
        <f t="shared" si="1"/>
        <v>0.5</v>
      </c>
      <c r="G27" s="10">
        <v>25.0</v>
      </c>
      <c r="H27" s="11" t="s">
        <v>23</v>
      </c>
      <c r="I27" s="10">
        <v>75.0</v>
      </c>
      <c r="J27" s="11" t="s">
        <v>23</v>
      </c>
    </row>
    <row r="28">
      <c r="A28" s="9">
        <v>26.0</v>
      </c>
      <c r="B28" s="11">
        <v>28.0</v>
      </c>
      <c r="C28" s="11">
        <v>15.0</v>
      </c>
      <c r="D28" s="11" t="s">
        <v>24</v>
      </c>
      <c r="E28" s="12">
        <f t="shared" si="1"/>
        <v>0.5357142857</v>
      </c>
      <c r="G28" s="10">
        <v>26.0</v>
      </c>
      <c r="H28" s="11" t="s">
        <v>22</v>
      </c>
      <c r="I28" s="10">
        <v>76.0</v>
      </c>
      <c r="J28" s="11" t="s">
        <v>23</v>
      </c>
    </row>
    <row r="29">
      <c r="A29" s="9">
        <v>27.0</v>
      </c>
      <c r="B29" s="11">
        <v>18.0</v>
      </c>
      <c r="C29" s="11">
        <v>9.0</v>
      </c>
      <c r="D29" s="11" t="s">
        <v>22</v>
      </c>
      <c r="E29" s="12">
        <f t="shared" si="1"/>
        <v>0.5</v>
      </c>
      <c r="G29" s="10">
        <v>27.0</v>
      </c>
      <c r="H29" s="11" t="s">
        <v>23</v>
      </c>
      <c r="I29" s="10">
        <v>77.0</v>
      </c>
      <c r="J29" s="11" t="s">
        <v>23</v>
      </c>
    </row>
    <row r="30">
      <c r="A30" s="9">
        <v>28.0</v>
      </c>
      <c r="B30" s="11">
        <v>14.0</v>
      </c>
      <c r="C30" s="11">
        <v>7.0</v>
      </c>
      <c r="D30" s="11" t="s">
        <v>22</v>
      </c>
      <c r="E30" s="12">
        <f t="shared" si="1"/>
        <v>0.5</v>
      </c>
      <c r="G30" s="10">
        <v>28.0</v>
      </c>
      <c r="H30" s="11" t="s">
        <v>23</v>
      </c>
      <c r="I30" s="10">
        <v>78.0</v>
      </c>
      <c r="J30" s="11" t="s">
        <v>23</v>
      </c>
    </row>
    <row r="31">
      <c r="A31" s="9">
        <v>29.0</v>
      </c>
      <c r="B31" s="11">
        <v>18.0</v>
      </c>
      <c r="C31" s="11">
        <v>10.0</v>
      </c>
      <c r="D31" s="11" t="s">
        <v>24</v>
      </c>
      <c r="E31" s="12">
        <f t="shared" si="1"/>
        <v>0.5555555556</v>
      </c>
      <c r="G31" s="10">
        <v>29.0</v>
      </c>
      <c r="H31" s="11" t="s">
        <v>23</v>
      </c>
      <c r="I31" s="10">
        <v>79.0</v>
      </c>
      <c r="J31" s="11" t="s">
        <v>22</v>
      </c>
    </row>
    <row r="32">
      <c r="A32" s="9">
        <v>30.0</v>
      </c>
      <c r="B32" s="11">
        <v>18.0</v>
      </c>
      <c r="C32" s="11">
        <v>8.0</v>
      </c>
      <c r="D32" s="11" t="s">
        <v>22</v>
      </c>
      <c r="E32" s="12">
        <f t="shared" si="1"/>
        <v>0.4444444444</v>
      </c>
      <c r="G32" s="10">
        <v>30.0</v>
      </c>
      <c r="H32" s="11" t="s">
        <v>23</v>
      </c>
      <c r="I32" s="10">
        <v>80.0</v>
      </c>
      <c r="J32" s="11" t="s">
        <v>22</v>
      </c>
    </row>
    <row r="33">
      <c r="A33" s="9">
        <v>31.0</v>
      </c>
      <c r="B33" s="11">
        <v>24.0</v>
      </c>
      <c r="C33" s="11">
        <v>9.0</v>
      </c>
      <c r="D33" s="11" t="s">
        <v>22</v>
      </c>
      <c r="E33" s="12">
        <f t="shared" si="1"/>
        <v>0.375</v>
      </c>
      <c r="G33" s="10">
        <v>31.0</v>
      </c>
      <c r="H33" s="11" t="s">
        <v>23</v>
      </c>
      <c r="I33" s="10">
        <v>81.0</v>
      </c>
      <c r="J33" s="11" t="s">
        <v>23</v>
      </c>
    </row>
    <row r="34">
      <c r="A34" s="9">
        <v>32.0</v>
      </c>
      <c r="B34" s="11">
        <v>18.0</v>
      </c>
      <c r="C34" s="11">
        <v>10.0</v>
      </c>
      <c r="D34" s="11" t="s">
        <v>22</v>
      </c>
      <c r="E34" s="12">
        <f t="shared" si="1"/>
        <v>0.5555555556</v>
      </c>
      <c r="G34" s="10">
        <v>32.0</v>
      </c>
      <c r="H34" s="11" t="s">
        <v>23</v>
      </c>
      <c r="I34" s="10">
        <v>82.0</v>
      </c>
      <c r="J34" s="11" t="s">
        <v>23</v>
      </c>
    </row>
    <row r="35">
      <c r="A35" s="9">
        <v>33.0</v>
      </c>
      <c r="B35" s="11">
        <v>32.0</v>
      </c>
      <c r="C35" s="11">
        <v>16.0</v>
      </c>
      <c r="D35" s="11" t="s">
        <v>22</v>
      </c>
      <c r="E35" s="12">
        <f t="shared" si="1"/>
        <v>0.5</v>
      </c>
      <c r="G35" s="10">
        <v>33.0</v>
      </c>
      <c r="H35" s="11" t="s">
        <v>23</v>
      </c>
      <c r="I35" s="10">
        <v>83.0</v>
      </c>
      <c r="J35" s="11" t="s">
        <v>22</v>
      </c>
    </row>
    <row r="36">
      <c r="A36" s="9">
        <v>34.0</v>
      </c>
      <c r="B36" s="11">
        <v>16.0</v>
      </c>
      <c r="C36" s="11">
        <v>10.0</v>
      </c>
      <c r="D36" s="11" t="s">
        <v>24</v>
      </c>
      <c r="E36" s="12">
        <f t="shared" si="1"/>
        <v>0.625</v>
      </c>
      <c r="G36" s="10">
        <v>34.0</v>
      </c>
      <c r="H36" s="11" t="s">
        <v>23</v>
      </c>
      <c r="I36" s="10">
        <v>84.0</v>
      </c>
      <c r="J36" s="11" t="s">
        <v>23</v>
      </c>
    </row>
    <row r="37">
      <c r="A37" s="9">
        <v>35.0</v>
      </c>
      <c r="B37" s="11">
        <v>20.0</v>
      </c>
      <c r="C37" s="11">
        <v>10.0</v>
      </c>
      <c r="D37" s="11" t="s">
        <v>22</v>
      </c>
      <c r="E37" s="12">
        <f t="shared" si="1"/>
        <v>0.5</v>
      </c>
      <c r="G37" s="10">
        <v>35.0</v>
      </c>
      <c r="H37" s="11" t="s">
        <v>23</v>
      </c>
      <c r="I37" s="10">
        <v>85.0</v>
      </c>
      <c r="J37" s="11" t="s">
        <v>23</v>
      </c>
    </row>
    <row r="38">
      <c r="A38" s="9">
        <v>36.0</v>
      </c>
      <c r="B38" s="11">
        <v>24.0</v>
      </c>
      <c r="C38" s="11">
        <v>12.0</v>
      </c>
      <c r="D38" s="11" t="s">
        <v>22</v>
      </c>
      <c r="E38" s="12">
        <f t="shared" si="1"/>
        <v>0.5</v>
      </c>
      <c r="G38" s="10">
        <v>36.0</v>
      </c>
      <c r="H38" s="11" t="s">
        <v>23</v>
      </c>
      <c r="I38" s="10">
        <v>86.0</v>
      </c>
      <c r="J38" s="11" t="s">
        <v>23</v>
      </c>
    </row>
    <row r="39">
      <c r="A39" s="9">
        <v>37.0</v>
      </c>
      <c r="B39" s="11">
        <v>18.0</v>
      </c>
      <c r="C39" s="11">
        <v>8.0</v>
      </c>
      <c r="D39" s="11" t="s">
        <v>22</v>
      </c>
      <c r="E39" s="12">
        <f t="shared" si="1"/>
        <v>0.4444444444</v>
      </c>
      <c r="G39" s="10">
        <v>37.0</v>
      </c>
      <c r="H39" s="11" t="s">
        <v>23</v>
      </c>
      <c r="I39" s="10">
        <v>87.0</v>
      </c>
      <c r="J39" s="11" t="s">
        <v>23</v>
      </c>
    </row>
    <row r="40">
      <c r="A40" s="9">
        <v>38.0</v>
      </c>
      <c r="B40" s="11">
        <v>18.0</v>
      </c>
      <c r="C40" s="11">
        <v>9.0</v>
      </c>
      <c r="D40" s="11" t="s">
        <v>22</v>
      </c>
      <c r="E40" s="12">
        <f t="shared" si="1"/>
        <v>0.5</v>
      </c>
      <c r="G40" s="10">
        <v>38.0</v>
      </c>
      <c r="H40" s="11" t="s">
        <v>23</v>
      </c>
      <c r="I40" s="10">
        <v>88.0</v>
      </c>
      <c r="J40" s="11" t="s">
        <v>23</v>
      </c>
    </row>
    <row r="41">
      <c r="A41" s="9">
        <v>39.0</v>
      </c>
      <c r="B41" s="11">
        <v>20.0</v>
      </c>
      <c r="C41" s="11">
        <v>10.0</v>
      </c>
      <c r="D41" s="11" t="s">
        <v>24</v>
      </c>
      <c r="E41" s="12">
        <f t="shared" si="1"/>
        <v>0.5</v>
      </c>
      <c r="G41" s="10">
        <v>39.0</v>
      </c>
      <c r="H41" s="11" t="s">
        <v>23</v>
      </c>
      <c r="I41" s="10">
        <v>89.0</v>
      </c>
      <c r="J41" s="11" t="s">
        <v>23</v>
      </c>
    </row>
    <row r="42">
      <c r="A42" s="9">
        <v>40.0</v>
      </c>
      <c r="B42" s="11">
        <v>16.0</v>
      </c>
      <c r="C42" s="11">
        <v>9.0</v>
      </c>
      <c r="D42" s="11" t="s">
        <v>24</v>
      </c>
      <c r="E42" s="12">
        <f t="shared" si="1"/>
        <v>0.5625</v>
      </c>
      <c r="G42" s="10">
        <v>40.0</v>
      </c>
      <c r="H42" s="11" t="s">
        <v>23</v>
      </c>
      <c r="I42" s="10">
        <v>90.0</v>
      </c>
      <c r="J42" s="11" t="s">
        <v>23</v>
      </c>
    </row>
    <row r="43">
      <c r="A43" s="9">
        <v>41.0</v>
      </c>
      <c r="B43" s="11">
        <v>24.0</v>
      </c>
      <c r="C43" s="11">
        <v>11.0</v>
      </c>
      <c r="D43" s="11" t="s">
        <v>22</v>
      </c>
      <c r="E43" s="12">
        <f t="shared" si="1"/>
        <v>0.4583333333</v>
      </c>
      <c r="G43" s="10">
        <v>41.0</v>
      </c>
      <c r="H43" s="11" t="s">
        <v>23</v>
      </c>
      <c r="I43" s="10">
        <v>91.0</v>
      </c>
      <c r="J43" s="11" t="s">
        <v>23</v>
      </c>
    </row>
    <row r="44">
      <c r="A44" s="14" t="s">
        <v>25</v>
      </c>
      <c r="B44" s="15">
        <f t="shared" ref="B44:C44" si="2">SUM(B1:B43)</f>
        <v>912</v>
      </c>
      <c r="C44" s="15">
        <f t="shared" si="2"/>
        <v>454</v>
      </c>
      <c r="D44" s="14">
        <v>14.0</v>
      </c>
      <c r="E44" s="16">
        <v>0.4978</v>
      </c>
      <c r="G44" s="10">
        <v>42.0</v>
      </c>
      <c r="H44" s="11" t="s">
        <v>23</v>
      </c>
      <c r="I44" s="10">
        <v>92.0</v>
      </c>
      <c r="J44" s="11" t="s">
        <v>23</v>
      </c>
    </row>
    <row r="45">
      <c r="A45" s="17" t="s">
        <v>35</v>
      </c>
      <c r="G45" s="10">
        <v>43.0</v>
      </c>
      <c r="H45" s="11" t="s">
        <v>23</v>
      </c>
      <c r="I45" s="10">
        <v>93.0</v>
      </c>
      <c r="J45" s="11" t="s">
        <v>23</v>
      </c>
    </row>
    <row r="46">
      <c r="G46" s="10">
        <v>44.0</v>
      </c>
      <c r="H46" s="11" t="s">
        <v>23</v>
      </c>
      <c r="I46" s="10">
        <v>94.0</v>
      </c>
      <c r="J46" s="11" t="s">
        <v>23</v>
      </c>
    </row>
    <row r="47">
      <c r="A47" s="7" t="s">
        <v>2</v>
      </c>
      <c r="B47" s="7">
        <v>912.0</v>
      </c>
      <c r="C47" s="7">
        <v>454.0</v>
      </c>
      <c r="D47" s="18">
        <f>454/912</f>
        <v>0.4978070175</v>
      </c>
      <c r="G47" s="10">
        <v>45.0</v>
      </c>
      <c r="H47" s="11" t="s">
        <v>24</v>
      </c>
      <c r="I47" s="10">
        <v>95.0</v>
      </c>
      <c r="J47" s="11" t="s">
        <v>23</v>
      </c>
    </row>
    <row r="48">
      <c r="A48" s="7" t="s">
        <v>4</v>
      </c>
      <c r="B48" s="7">
        <v>14.0</v>
      </c>
      <c r="C48" s="7">
        <v>3.0</v>
      </c>
      <c r="D48" s="19">
        <f>3/14</f>
        <v>0.2142857143</v>
      </c>
      <c r="G48" s="10">
        <v>46.0</v>
      </c>
      <c r="H48" s="11" t="s">
        <v>23</v>
      </c>
      <c r="I48" s="10">
        <v>96.0</v>
      </c>
      <c r="J48" s="11" t="s">
        <v>23</v>
      </c>
    </row>
    <row r="49">
      <c r="A49" s="7" t="s">
        <v>6</v>
      </c>
      <c r="B49" s="20">
        <f>912+14</f>
        <v>926</v>
      </c>
      <c r="C49" s="20">
        <f>454+3</f>
        <v>457</v>
      </c>
      <c r="D49" s="18">
        <f>457/926</f>
        <v>0.4935205184</v>
      </c>
      <c r="G49" s="10">
        <v>47.0</v>
      </c>
      <c r="H49" s="11" t="s">
        <v>23</v>
      </c>
      <c r="I49" s="10">
        <v>97.0</v>
      </c>
      <c r="J49" s="11" t="s">
        <v>23</v>
      </c>
    </row>
    <row r="50">
      <c r="G50" s="10">
        <v>48.0</v>
      </c>
      <c r="H50" s="11" t="s">
        <v>23</v>
      </c>
      <c r="I50" s="10">
        <v>98.0</v>
      </c>
      <c r="J50" s="11" t="s">
        <v>23</v>
      </c>
    </row>
    <row r="51">
      <c r="G51" s="10">
        <v>49.0</v>
      </c>
      <c r="H51" s="11" t="s">
        <v>23</v>
      </c>
      <c r="I51" s="10">
        <v>99.0</v>
      </c>
      <c r="J51" s="11" t="s">
        <v>23</v>
      </c>
    </row>
    <row r="52">
      <c r="G52" s="10">
        <v>50.0</v>
      </c>
      <c r="H52" s="11" t="s">
        <v>23</v>
      </c>
      <c r="I52" s="10">
        <v>100.0</v>
      </c>
      <c r="J52" s="11" t="s">
        <v>23</v>
      </c>
    </row>
    <row r="53">
      <c r="G53" s="25" t="s">
        <v>36</v>
      </c>
      <c r="H53" s="22"/>
      <c r="I53" s="25" t="s">
        <v>37</v>
      </c>
      <c r="J53" s="22"/>
    </row>
    <row r="54">
      <c r="G54" s="17" t="s">
        <v>38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63"/>
    <col customWidth="1" min="3" max="3" width="13.75"/>
    <col customWidth="1" min="4" max="4" width="23.63"/>
    <col customWidth="1" min="5" max="5" width="22.5"/>
    <col customWidth="1" min="8" max="8" width="18.13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9.0</v>
      </c>
      <c r="D3" s="11" t="s">
        <v>24</v>
      </c>
      <c r="E3" s="12">
        <f t="shared" ref="E3:E43" si="1">C3/B3</f>
        <v>0.375</v>
      </c>
      <c r="G3" s="10">
        <v>1.0</v>
      </c>
      <c r="H3" s="11" t="s">
        <v>22</v>
      </c>
      <c r="I3" s="10">
        <v>51.0</v>
      </c>
      <c r="J3" s="11" t="s">
        <v>22</v>
      </c>
    </row>
    <row r="4">
      <c r="A4" s="9">
        <v>2.0</v>
      </c>
      <c r="B4" s="11">
        <v>16.0</v>
      </c>
      <c r="C4" s="11">
        <v>6.0</v>
      </c>
      <c r="D4" s="11" t="s">
        <v>22</v>
      </c>
      <c r="E4" s="12">
        <f t="shared" si="1"/>
        <v>0.375</v>
      </c>
      <c r="G4" s="10">
        <v>2.0</v>
      </c>
      <c r="H4" s="11" t="s">
        <v>22</v>
      </c>
      <c r="I4" s="10">
        <v>52.0</v>
      </c>
      <c r="J4" s="11" t="s">
        <v>22</v>
      </c>
    </row>
    <row r="5">
      <c r="A5" s="9">
        <v>3.0</v>
      </c>
      <c r="B5" s="11">
        <v>28.0</v>
      </c>
      <c r="C5" s="11">
        <v>13.0</v>
      </c>
      <c r="D5" s="11" t="s">
        <v>24</v>
      </c>
      <c r="E5" s="12">
        <f t="shared" si="1"/>
        <v>0.4642857143</v>
      </c>
      <c r="G5" s="10">
        <v>3.0</v>
      </c>
      <c r="H5" s="11" t="s">
        <v>24</v>
      </c>
      <c r="I5" s="10">
        <v>53.0</v>
      </c>
      <c r="J5" s="11" t="s">
        <v>22</v>
      </c>
    </row>
    <row r="6">
      <c r="A6" s="9">
        <v>4.0</v>
      </c>
      <c r="B6" s="11">
        <v>24.0</v>
      </c>
      <c r="C6" s="11">
        <v>9.0</v>
      </c>
      <c r="D6" s="11" t="s">
        <v>22</v>
      </c>
      <c r="E6" s="12">
        <f t="shared" si="1"/>
        <v>0.375</v>
      </c>
      <c r="G6" s="10">
        <v>4.0</v>
      </c>
      <c r="H6" s="11" t="s">
        <v>24</v>
      </c>
      <c r="I6" s="10">
        <v>54.0</v>
      </c>
      <c r="J6" s="11" t="s">
        <v>24</v>
      </c>
    </row>
    <row r="7">
      <c r="A7" s="9">
        <v>5.0</v>
      </c>
      <c r="B7" s="11">
        <v>26.0</v>
      </c>
      <c r="C7" s="11">
        <v>10.0</v>
      </c>
      <c r="D7" s="11" t="s">
        <v>22</v>
      </c>
      <c r="E7" s="12">
        <f t="shared" si="1"/>
        <v>0.3846153846</v>
      </c>
      <c r="G7" s="10">
        <v>5.0</v>
      </c>
      <c r="H7" s="11" t="s">
        <v>22</v>
      </c>
      <c r="I7" s="10">
        <v>55.0</v>
      </c>
      <c r="J7" s="11" t="s">
        <v>22</v>
      </c>
    </row>
    <row r="8">
      <c r="A8" s="9">
        <v>6.0</v>
      </c>
      <c r="B8" s="11">
        <v>30.0</v>
      </c>
      <c r="C8" s="11">
        <v>11.0</v>
      </c>
      <c r="D8" s="11" t="s">
        <v>22</v>
      </c>
      <c r="E8" s="12">
        <f t="shared" si="1"/>
        <v>0.3666666667</v>
      </c>
      <c r="G8" s="10">
        <v>6.0</v>
      </c>
      <c r="H8" s="11" t="s">
        <v>22</v>
      </c>
      <c r="I8" s="10">
        <v>56.0</v>
      </c>
      <c r="J8" s="11" t="s">
        <v>22</v>
      </c>
    </row>
    <row r="9">
      <c r="A9" s="9">
        <v>7.0</v>
      </c>
      <c r="B9" s="11">
        <v>24.0</v>
      </c>
      <c r="C9" s="11">
        <v>9.0</v>
      </c>
      <c r="D9" s="11" t="s">
        <v>22</v>
      </c>
      <c r="E9" s="12">
        <f t="shared" si="1"/>
        <v>0.375</v>
      </c>
      <c r="G9" s="10">
        <v>7.0</v>
      </c>
      <c r="H9" s="11" t="s">
        <v>22</v>
      </c>
      <c r="I9" s="10">
        <v>57.0</v>
      </c>
      <c r="J9" s="11" t="s">
        <v>24</v>
      </c>
    </row>
    <row r="10">
      <c r="A10" s="9">
        <v>8.0</v>
      </c>
      <c r="B10" s="11">
        <v>24.0</v>
      </c>
      <c r="C10" s="11">
        <v>9.0</v>
      </c>
      <c r="D10" s="11" t="s">
        <v>22</v>
      </c>
      <c r="E10" s="12">
        <f t="shared" si="1"/>
        <v>0.375</v>
      </c>
      <c r="G10" s="10">
        <v>8.0</v>
      </c>
      <c r="H10" s="11" t="s">
        <v>24</v>
      </c>
      <c r="I10" s="10">
        <v>58.0</v>
      </c>
      <c r="J10" s="11" t="s">
        <v>22</v>
      </c>
    </row>
    <row r="11">
      <c r="A11" s="9">
        <v>9.0</v>
      </c>
      <c r="B11" s="11">
        <v>20.0</v>
      </c>
      <c r="C11" s="11">
        <v>8.0</v>
      </c>
      <c r="D11" s="11" t="s">
        <v>22</v>
      </c>
      <c r="E11" s="12">
        <f t="shared" si="1"/>
        <v>0.4</v>
      </c>
      <c r="G11" s="10">
        <v>9.0</v>
      </c>
      <c r="H11" s="11" t="s">
        <v>22</v>
      </c>
      <c r="I11" s="10">
        <v>59.0</v>
      </c>
      <c r="J11" s="11" t="s">
        <v>22</v>
      </c>
    </row>
    <row r="12">
      <c r="A12" s="9">
        <v>10.0</v>
      </c>
      <c r="B12" s="11">
        <v>18.0</v>
      </c>
      <c r="C12" s="11">
        <v>8.0</v>
      </c>
      <c r="D12" s="11" t="s">
        <v>22</v>
      </c>
      <c r="E12" s="12">
        <f t="shared" si="1"/>
        <v>0.4444444444</v>
      </c>
      <c r="G12" s="10">
        <v>10.0</v>
      </c>
      <c r="H12" s="11" t="s">
        <v>22</v>
      </c>
      <c r="I12" s="10">
        <v>60.0</v>
      </c>
      <c r="J12" s="11" t="s">
        <v>22</v>
      </c>
    </row>
    <row r="13">
      <c r="A13" s="9">
        <v>11.0</v>
      </c>
      <c r="B13" s="11">
        <v>23.0</v>
      </c>
      <c r="C13" s="11">
        <v>11.0</v>
      </c>
      <c r="D13" s="11" t="s">
        <v>24</v>
      </c>
      <c r="E13" s="12">
        <f t="shared" si="1"/>
        <v>0.4782608696</v>
      </c>
      <c r="G13" s="10">
        <v>11.0</v>
      </c>
      <c r="H13" s="11" t="s">
        <v>24</v>
      </c>
      <c r="I13" s="10">
        <v>61.0</v>
      </c>
      <c r="J13" s="11" t="s">
        <v>24</v>
      </c>
    </row>
    <row r="14">
      <c r="A14" s="9">
        <v>12.0</v>
      </c>
      <c r="B14" s="11">
        <v>16.0</v>
      </c>
      <c r="C14" s="11">
        <v>6.0</v>
      </c>
      <c r="D14" s="11" t="s">
        <v>22</v>
      </c>
      <c r="E14" s="12">
        <f t="shared" si="1"/>
        <v>0.375</v>
      </c>
      <c r="G14" s="10">
        <v>12.0</v>
      </c>
      <c r="H14" s="11" t="s">
        <v>22</v>
      </c>
      <c r="I14" s="10">
        <v>62.0</v>
      </c>
      <c r="J14" s="11" t="s">
        <v>24</v>
      </c>
    </row>
    <row r="15">
      <c r="A15" s="9">
        <v>13.0</v>
      </c>
      <c r="B15" s="11">
        <v>28.0</v>
      </c>
      <c r="C15" s="11">
        <v>12.0</v>
      </c>
      <c r="D15" s="11" t="s">
        <v>24</v>
      </c>
      <c r="E15" s="12">
        <f t="shared" si="1"/>
        <v>0.4285714286</v>
      </c>
      <c r="G15" s="10">
        <v>13.0</v>
      </c>
      <c r="H15" s="11" t="s">
        <v>22</v>
      </c>
      <c r="I15" s="10">
        <v>63.0</v>
      </c>
      <c r="J15" s="11" t="s">
        <v>22</v>
      </c>
    </row>
    <row r="16">
      <c r="A16" s="9">
        <v>14.0</v>
      </c>
      <c r="B16" s="11">
        <v>13.0</v>
      </c>
      <c r="C16" s="11">
        <v>8.0</v>
      </c>
      <c r="D16" s="11" t="s">
        <v>22</v>
      </c>
      <c r="E16" s="12">
        <f t="shared" si="1"/>
        <v>0.6153846154</v>
      </c>
      <c r="G16" s="10">
        <v>14.0</v>
      </c>
      <c r="H16" s="11" t="s">
        <v>22</v>
      </c>
      <c r="I16" s="10">
        <v>64.0</v>
      </c>
      <c r="J16" s="11" t="s">
        <v>24</v>
      </c>
    </row>
    <row r="17">
      <c r="A17" s="9">
        <v>15.0</v>
      </c>
      <c r="B17" s="11">
        <v>18.0</v>
      </c>
      <c r="C17" s="11">
        <v>7.0</v>
      </c>
      <c r="D17" s="11" t="s">
        <v>24</v>
      </c>
      <c r="E17" s="12">
        <f t="shared" si="1"/>
        <v>0.3888888889</v>
      </c>
      <c r="G17" s="10">
        <v>15.0</v>
      </c>
      <c r="H17" s="11" t="s">
        <v>22</v>
      </c>
      <c r="I17" s="10">
        <v>65.0</v>
      </c>
      <c r="J17" s="11" t="s">
        <v>22</v>
      </c>
    </row>
    <row r="18">
      <c r="A18" s="9">
        <v>16.0</v>
      </c>
      <c r="B18" s="11">
        <v>20.0</v>
      </c>
      <c r="C18" s="11">
        <v>8.0</v>
      </c>
      <c r="D18" s="11" t="s">
        <v>22</v>
      </c>
      <c r="E18" s="12">
        <f t="shared" si="1"/>
        <v>0.4</v>
      </c>
      <c r="G18" s="10">
        <v>16.0</v>
      </c>
      <c r="H18" s="11" t="s">
        <v>22</v>
      </c>
      <c r="I18" s="10">
        <v>66.0</v>
      </c>
      <c r="J18" s="11" t="s">
        <v>23</v>
      </c>
    </row>
    <row r="19">
      <c r="A19" s="9">
        <v>17.0</v>
      </c>
      <c r="B19" s="11">
        <v>18.0</v>
      </c>
      <c r="C19" s="11">
        <v>7.0</v>
      </c>
      <c r="D19" s="11" t="s">
        <v>22</v>
      </c>
      <c r="E19" s="12">
        <f t="shared" si="1"/>
        <v>0.3888888889</v>
      </c>
      <c r="G19" s="10">
        <v>17.0</v>
      </c>
      <c r="H19" s="11" t="s">
        <v>22</v>
      </c>
      <c r="I19" s="10">
        <v>67.0</v>
      </c>
      <c r="J19" s="11" t="s">
        <v>24</v>
      </c>
    </row>
    <row r="20">
      <c r="A20" s="9">
        <v>18.0</v>
      </c>
      <c r="B20" s="11">
        <v>24.0</v>
      </c>
      <c r="C20" s="11">
        <v>9.0</v>
      </c>
      <c r="D20" s="11" t="s">
        <v>24</v>
      </c>
      <c r="E20" s="12">
        <f t="shared" si="1"/>
        <v>0.375</v>
      </c>
      <c r="G20" s="10">
        <v>18.0</v>
      </c>
      <c r="H20" s="11" t="s">
        <v>24</v>
      </c>
      <c r="I20" s="10">
        <v>68.0</v>
      </c>
      <c r="J20" s="11" t="s">
        <v>22</v>
      </c>
    </row>
    <row r="21">
      <c r="A21" s="9">
        <v>19.0</v>
      </c>
      <c r="B21" s="11">
        <v>39.0</v>
      </c>
      <c r="C21" s="11">
        <v>15.0</v>
      </c>
      <c r="D21" s="11" t="s">
        <v>22</v>
      </c>
      <c r="E21" s="12">
        <f t="shared" si="1"/>
        <v>0.3846153846</v>
      </c>
      <c r="G21" s="10">
        <v>19.0</v>
      </c>
      <c r="H21" s="11" t="s">
        <v>22</v>
      </c>
      <c r="I21" s="10">
        <v>69.0</v>
      </c>
      <c r="J21" s="11" t="s">
        <v>24</v>
      </c>
    </row>
    <row r="22">
      <c r="A22" s="9">
        <v>20.0</v>
      </c>
      <c r="B22" s="11">
        <v>24.0</v>
      </c>
      <c r="C22" s="11">
        <v>9.0</v>
      </c>
      <c r="D22" s="11" t="s">
        <v>22</v>
      </c>
      <c r="E22" s="12">
        <f t="shared" si="1"/>
        <v>0.375</v>
      </c>
      <c r="G22" s="10">
        <v>20.0</v>
      </c>
      <c r="H22" s="11" t="s">
        <v>22</v>
      </c>
      <c r="I22" s="10">
        <v>70.0</v>
      </c>
      <c r="J22" s="11" t="s">
        <v>22</v>
      </c>
    </row>
    <row r="23">
      <c r="A23" s="9">
        <v>21.0</v>
      </c>
      <c r="B23" s="11">
        <v>24.0</v>
      </c>
      <c r="C23" s="11">
        <v>9.0</v>
      </c>
      <c r="D23" s="11" t="s">
        <v>22</v>
      </c>
      <c r="E23" s="12">
        <f t="shared" si="1"/>
        <v>0.375</v>
      </c>
      <c r="G23" s="10">
        <v>21.0</v>
      </c>
      <c r="H23" s="11" t="s">
        <v>23</v>
      </c>
      <c r="I23" s="10">
        <v>71.0</v>
      </c>
      <c r="J23" s="11" t="s">
        <v>23</v>
      </c>
    </row>
    <row r="24">
      <c r="A24" s="9">
        <v>22.0</v>
      </c>
      <c r="B24" s="11">
        <v>22.0</v>
      </c>
      <c r="C24" s="11">
        <v>9.0</v>
      </c>
      <c r="D24" s="11" t="s">
        <v>22</v>
      </c>
      <c r="E24" s="12">
        <f t="shared" si="1"/>
        <v>0.4090909091</v>
      </c>
      <c r="G24" s="10">
        <v>22.0</v>
      </c>
      <c r="H24" s="11" t="s">
        <v>22</v>
      </c>
      <c r="I24" s="10">
        <v>72.0</v>
      </c>
      <c r="J24" s="11" t="s">
        <v>23</v>
      </c>
    </row>
    <row r="25">
      <c r="A25" s="9">
        <v>23.0</v>
      </c>
      <c r="B25" s="11">
        <v>30.0</v>
      </c>
      <c r="C25" s="11">
        <v>11.0</v>
      </c>
      <c r="D25" s="11" t="s">
        <v>22</v>
      </c>
      <c r="E25" s="12">
        <f t="shared" si="1"/>
        <v>0.3666666667</v>
      </c>
      <c r="G25" s="10">
        <v>23.0</v>
      </c>
      <c r="H25" s="11" t="s">
        <v>22</v>
      </c>
      <c r="I25" s="10">
        <v>73.0</v>
      </c>
      <c r="J25" s="11" t="s">
        <v>22</v>
      </c>
    </row>
    <row r="26">
      <c r="A26" s="9">
        <v>24.0</v>
      </c>
      <c r="B26" s="11">
        <v>28.0</v>
      </c>
      <c r="C26" s="11">
        <v>10.0</v>
      </c>
      <c r="D26" s="11" t="s">
        <v>22</v>
      </c>
      <c r="E26" s="12">
        <f t="shared" si="1"/>
        <v>0.3571428571</v>
      </c>
      <c r="G26" s="10">
        <v>24.0</v>
      </c>
      <c r="H26" s="11" t="s">
        <v>22</v>
      </c>
      <c r="I26" s="10">
        <v>74.0</v>
      </c>
      <c r="J26" s="11" t="s">
        <v>24</v>
      </c>
    </row>
    <row r="27">
      <c r="A27" s="9">
        <v>25.0</v>
      </c>
      <c r="B27" s="11">
        <v>24.0</v>
      </c>
      <c r="C27" s="11">
        <v>9.0</v>
      </c>
      <c r="D27" s="11" t="s">
        <v>22</v>
      </c>
      <c r="E27" s="12">
        <f t="shared" si="1"/>
        <v>0.375</v>
      </c>
      <c r="G27" s="10">
        <v>25.0</v>
      </c>
      <c r="H27" s="11" t="s">
        <v>22</v>
      </c>
      <c r="I27" s="10">
        <v>75.0</v>
      </c>
      <c r="J27" s="11" t="s">
        <v>22</v>
      </c>
    </row>
    <row r="28">
      <c r="A28" s="9">
        <v>26.0</v>
      </c>
      <c r="B28" s="11">
        <v>28.0</v>
      </c>
      <c r="C28" s="11">
        <v>10.0</v>
      </c>
      <c r="D28" s="11" t="s">
        <v>22</v>
      </c>
      <c r="E28" s="12">
        <f t="shared" si="1"/>
        <v>0.3571428571</v>
      </c>
      <c r="G28" s="10">
        <v>26.0</v>
      </c>
      <c r="H28" s="11" t="s">
        <v>22</v>
      </c>
      <c r="I28" s="10">
        <v>76.0</v>
      </c>
      <c r="J28" s="11" t="s">
        <v>22</v>
      </c>
    </row>
    <row r="29">
      <c r="A29" s="9">
        <v>27.0</v>
      </c>
      <c r="B29" s="11">
        <v>18.0</v>
      </c>
      <c r="C29" s="11">
        <v>9.0</v>
      </c>
      <c r="D29" s="11" t="s">
        <v>22</v>
      </c>
      <c r="E29" s="12">
        <f t="shared" si="1"/>
        <v>0.5</v>
      </c>
      <c r="G29" s="10">
        <v>27.0</v>
      </c>
      <c r="H29" s="11" t="s">
        <v>22</v>
      </c>
      <c r="I29" s="10">
        <v>77.0</v>
      </c>
      <c r="J29" s="11" t="s">
        <v>22</v>
      </c>
    </row>
    <row r="30">
      <c r="A30" s="9">
        <v>28.0</v>
      </c>
      <c r="B30" s="11">
        <v>14.0</v>
      </c>
      <c r="C30" s="11">
        <v>6.0</v>
      </c>
      <c r="D30" s="11" t="s">
        <v>24</v>
      </c>
      <c r="E30" s="12">
        <f t="shared" si="1"/>
        <v>0.4285714286</v>
      </c>
      <c r="G30" s="10">
        <v>28.0</v>
      </c>
      <c r="H30" s="11" t="s">
        <v>22</v>
      </c>
      <c r="I30" s="10">
        <v>78.0</v>
      </c>
      <c r="J30" s="11" t="s">
        <v>22</v>
      </c>
    </row>
    <row r="31">
      <c r="A31" s="9">
        <v>29.0</v>
      </c>
      <c r="B31" s="11">
        <v>18.0</v>
      </c>
      <c r="C31" s="11">
        <v>9.0</v>
      </c>
      <c r="D31" s="11" t="s">
        <v>24</v>
      </c>
      <c r="E31" s="12">
        <f t="shared" si="1"/>
        <v>0.5</v>
      </c>
      <c r="G31" s="10">
        <v>29.0</v>
      </c>
      <c r="H31" s="11" t="s">
        <v>22</v>
      </c>
      <c r="I31" s="10">
        <v>79.0</v>
      </c>
      <c r="J31" s="11" t="s">
        <v>22</v>
      </c>
    </row>
    <row r="32">
      <c r="A32" s="9">
        <v>30.0</v>
      </c>
      <c r="B32" s="11">
        <v>18.0</v>
      </c>
      <c r="C32" s="11">
        <v>9.0</v>
      </c>
      <c r="D32" s="11" t="s">
        <v>22</v>
      </c>
      <c r="E32" s="12">
        <f t="shared" si="1"/>
        <v>0.5</v>
      </c>
      <c r="G32" s="10">
        <v>30.0</v>
      </c>
      <c r="H32" s="11" t="s">
        <v>22</v>
      </c>
      <c r="I32" s="10">
        <v>80.0</v>
      </c>
      <c r="J32" s="11" t="s">
        <v>22</v>
      </c>
    </row>
    <row r="33">
      <c r="A33" s="9">
        <v>31.0</v>
      </c>
      <c r="B33" s="11">
        <v>24.0</v>
      </c>
      <c r="C33" s="11">
        <v>9.0</v>
      </c>
      <c r="D33" s="11" t="s">
        <v>22</v>
      </c>
      <c r="E33" s="12">
        <f t="shared" si="1"/>
        <v>0.375</v>
      </c>
      <c r="G33" s="10">
        <v>31.0</v>
      </c>
      <c r="H33" s="11" t="s">
        <v>22</v>
      </c>
      <c r="I33" s="10">
        <v>81.0</v>
      </c>
      <c r="J33" s="11" t="s">
        <v>22</v>
      </c>
    </row>
    <row r="34">
      <c r="A34" s="9">
        <v>32.0</v>
      </c>
      <c r="B34" s="11">
        <v>18.0</v>
      </c>
      <c r="C34" s="11">
        <v>9.0</v>
      </c>
      <c r="D34" s="11" t="s">
        <v>24</v>
      </c>
      <c r="E34" s="12">
        <f t="shared" si="1"/>
        <v>0.5</v>
      </c>
      <c r="G34" s="10">
        <v>32.0</v>
      </c>
      <c r="H34" s="11" t="s">
        <v>22</v>
      </c>
      <c r="I34" s="10">
        <v>82.0</v>
      </c>
      <c r="J34" s="11" t="s">
        <v>22</v>
      </c>
    </row>
    <row r="35">
      <c r="A35" s="9">
        <v>33.0</v>
      </c>
      <c r="B35" s="11">
        <v>32.0</v>
      </c>
      <c r="C35" s="11">
        <v>12.0</v>
      </c>
      <c r="D35" s="11" t="s">
        <v>22</v>
      </c>
      <c r="E35" s="12">
        <f t="shared" si="1"/>
        <v>0.375</v>
      </c>
      <c r="G35" s="10">
        <v>33.0</v>
      </c>
      <c r="H35" s="11" t="s">
        <v>22</v>
      </c>
      <c r="I35" s="10">
        <v>83.0</v>
      </c>
      <c r="J35" s="11" t="s">
        <v>22</v>
      </c>
    </row>
    <row r="36">
      <c r="A36" s="9">
        <v>34.0</v>
      </c>
      <c r="B36" s="11">
        <v>16.0</v>
      </c>
      <c r="C36" s="11">
        <v>6.0</v>
      </c>
      <c r="D36" s="11" t="s">
        <v>22</v>
      </c>
      <c r="E36" s="12">
        <f t="shared" si="1"/>
        <v>0.375</v>
      </c>
      <c r="G36" s="10">
        <v>34.0</v>
      </c>
      <c r="H36" s="11" t="s">
        <v>22</v>
      </c>
      <c r="I36" s="10">
        <v>84.0</v>
      </c>
      <c r="J36" s="11" t="s">
        <v>22</v>
      </c>
    </row>
    <row r="37">
      <c r="A37" s="9">
        <v>35.0</v>
      </c>
      <c r="B37" s="11">
        <v>20.0</v>
      </c>
      <c r="C37" s="11">
        <v>7.0</v>
      </c>
      <c r="D37" s="11" t="s">
        <v>22</v>
      </c>
      <c r="E37" s="12">
        <f t="shared" si="1"/>
        <v>0.35</v>
      </c>
      <c r="G37" s="10">
        <v>35.0</v>
      </c>
      <c r="H37" s="11" t="s">
        <v>22</v>
      </c>
      <c r="I37" s="10">
        <v>85.0</v>
      </c>
      <c r="J37" s="11" t="s">
        <v>24</v>
      </c>
    </row>
    <row r="38">
      <c r="A38" s="9">
        <v>36.0</v>
      </c>
      <c r="B38" s="11">
        <v>24.0</v>
      </c>
      <c r="C38" s="11">
        <v>9.0</v>
      </c>
      <c r="D38" s="11" t="s">
        <v>24</v>
      </c>
      <c r="E38" s="12">
        <f t="shared" si="1"/>
        <v>0.375</v>
      </c>
      <c r="G38" s="10">
        <v>36.0</v>
      </c>
      <c r="H38" s="11" t="s">
        <v>22</v>
      </c>
      <c r="I38" s="10">
        <v>86.0</v>
      </c>
      <c r="J38" s="11" t="s">
        <v>22</v>
      </c>
    </row>
    <row r="39">
      <c r="A39" s="9">
        <v>37.0</v>
      </c>
      <c r="B39" s="11">
        <v>18.0</v>
      </c>
      <c r="C39" s="11">
        <v>7.0</v>
      </c>
      <c r="D39" s="11" t="s">
        <v>22</v>
      </c>
      <c r="E39" s="12">
        <f t="shared" si="1"/>
        <v>0.3888888889</v>
      </c>
      <c r="G39" s="10">
        <v>37.0</v>
      </c>
      <c r="H39" s="11" t="s">
        <v>22</v>
      </c>
      <c r="I39" s="10">
        <v>87.0</v>
      </c>
      <c r="J39" s="11" t="s">
        <v>24</v>
      </c>
    </row>
    <row r="40">
      <c r="A40" s="9">
        <v>38.0</v>
      </c>
      <c r="B40" s="11">
        <v>18.0</v>
      </c>
      <c r="C40" s="11">
        <v>9.0</v>
      </c>
      <c r="D40" s="11" t="s">
        <v>22</v>
      </c>
      <c r="E40" s="12">
        <f t="shared" si="1"/>
        <v>0.5</v>
      </c>
      <c r="G40" s="10">
        <v>38.0</v>
      </c>
      <c r="H40" s="11" t="s">
        <v>22</v>
      </c>
      <c r="I40" s="10">
        <v>88.0</v>
      </c>
      <c r="J40" s="11" t="s">
        <v>22</v>
      </c>
    </row>
    <row r="41">
      <c r="A41" s="9">
        <v>39.0</v>
      </c>
      <c r="B41" s="11">
        <v>20.0</v>
      </c>
      <c r="C41" s="11">
        <v>10.0</v>
      </c>
      <c r="D41" s="11" t="s">
        <v>22</v>
      </c>
      <c r="E41" s="12">
        <f t="shared" si="1"/>
        <v>0.5</v>
      </c>
      <c r="G41" s="10">
        <v>39.0</v>
      </c>
      <c r="H41" s="11" t="s">
        <v>22</v>
      </c>
      <c r="I41" s="10">
        <v>89.0</v>
      </c>
      <c r="J41" s="11" t="s">
        <v>24</v>
      </c>
    </row>
    <row r="42">
      <c r="A42" s="9">
        <v>40.0</v>
      </c>
      <c r="B42" s="11">
        <v>16.0</v>
      </c>
      <c r="C42" s="11">
        <v>7.0</v>
      </c>
      <c r="D42" s="11" t="s">
        <v>22</v>
      </c>
      <c r="E42" s="12">
        <f t="shared" si="1"/>
        <v>0.4375</v>
      </c>
      <c r="G42" s="10">
        <v>40.0</v>
      </c>
      <c r="H42" s="11" t="s">
        <v>22</v>
      </c>
      <c r="I42" s="10">
        <v>90.0</v>
      </c>
      <c r="J42" s="11" t="s">
        <v>24</v>
      </c>
    </row>
    <row r="43">
      <c r="A43" s="9">
        <v>41.0</v>
      </c>
      <c r="B43" s="11">
        <v>24.0</v>
      </c>
      <c r="C43" s="11">
        <v>10.0</v>
      </c>
      <c r="D43" s="11" t="s">
        <v>22</v>
      </c>
      <c r="E43" s="12">
        <f t="shared" si="1"/>
        <v>0.4166666667</v>
      </c>
      <c r="G43" s="10">
        <v>41.0</v>
      </c>
      <c r="H43" s="11" t="s">
        <v>24</v>
      </c>
      <c r="I43" s="10">
        <v>91.0</v>
      </c>
      <c r="J43" s="11" t="s">
        <v>24</v>
      </c>
    </row>
    <row r="44">
      <c r="A44" s="14" t="s">
        <v>25</v>
      </c>
      <c r="B44" s="15">
        <f t="shared" ref="B44:C44" si="2">SUM(B1:B43)</f>
        <v>911</v>
      </c>
      <c r="C44" s="15">
        <f t="shared" si="2"/>
        <v>370</v>
      </c>
      <c r="D44" s="14">
        <v>10.0</v>
      </c>
      <c r="E44" s="16">
        <v>0.4061</v>
      </c>
      <c r="G44" s="10">
        <v>42.0</v>
      </c>
      <c r="H44" s="11" t="s">
        <v>22</v>
      </c>
      <c r="I44" s="10">
        <v>92.0</v>
      </c>
      <c r="J44" s="11" t="s">
        <v>22</v>
      </c>
    </row>
    <row r="45">
      <c r="A45" s="17" t="s">
        <v>39</v>
      </c>
      <c r="G45" s="10">
        <v>43.0</v>
      </c>
      <c r="H45" s="11" t="s">
        <v>22</v>
      </c>
      <c r="I45" s="10">
        <v>93.0</v>
      </c>
      <c r="J45" s="11" t="s">
        <v>22</v>
      </c>
    </row>
    <row r="46">
      <c r="G46" s="10">
        <v>44.0</v>
      </c>
      <c r="H46" s="11" t="s">
        <v>24</v>
      </c>
      <c r="I46" s="10">
        <v>94.0</v>
      </c>
      <c r="J46" s="11" t="s">
        <v>24</v>
      </c>
    </row>
    <row r="47">
      <c r="A47" s="7" t="s">
        <v>2</v>
      </c>
      <c r="B47" s="7">
        <v>911.0</v>
      </c>
      <c r="C47" s="7">
        <v>370.0</v>
      </c>
      <c r="D47" s="18">
        <f>370/911</f>
        <v>0.4061470911</v>
      </c>
      <c r="G47" s="10">
        <v>45.0</v>
      </c>
      <c r="H47" s="11" t="s">
        <v>22</v>
      </c>
      <c r="I47" s="10">
        <v>95.0</v>
      </c>
      <c r="J47" s="11" t="s">
        <v>22</v>
      </c>
    </row>
    <row r="48">
      <c r="A48" s="7" t="s">
        <v>4</v>
      </c>
      <c r="B48" s="7">
        <v>96.0</v>
      </c>
      <c r="C48" s="7">
        <v>24.0</v>
      </c>
      <c r="D48" s="19">
        <f>24/96</f>
        <v>0.25</v>
      </c>
      <c r="G48" s="10">
        <v>46.0</v>
      </c>
      <c r="H48" s="11" t="s">
        <v>22</v>
      </c>
      <c r="I48" s="10">
        <v>96.0</v>
      </c>
      <c r="J48" s="11" t="s">
        <v>22</v>
      </c>
    </row>
    <row r="49">
      <c r="A49" s="7" t="s">
        <v>6</v>
      </c>
      <c r="B49" s="20">
        <f>911+96</f>
        <v>1007</v>
      </c>
      <c r="C49" s="20">
        <f>370+24</f>
        <v>394</v>
      </c>
      <c r="D49" s="18">
        <f>394/1007</f>
        <v>0.3912611718</v>
      </c>
      <c r="G49" s="10">
        <v>47.0</v>
      </c>
      <c r="H49" s="11" t="s">
        <v>22</v>
      </c>
      <c r="I49" s="10">
        <v>97.0</v>
      </c>
      <c r="J49" s="11" t="s">
        <v>24</v>
      </c>
    </row>
    <row r="50">
      <c r="G50" s="10">
        <v>48.0</v>
      </c>
      <c r="H50" s="11" t="s">
        <v>22</v>
      </c>
      <c r="I50" s="10">
        <v>98.0</v>
      </c>
      <c r="J50" s="11" t="s">
        <v>24</v>
      </c>
    </row>
    <row r="51">
      <c r="G51" s="10">
        <v>49.0</v>
      </c>
      <c r="H51" s="11" t="s">
        <v>22</v>
      </c>
      <c r="I51" s="10">
        <v>99.0</v>
      </c>
      <c r="J51" s="11" t="s">
        <v>24</v>
      </c>
    </row>
    <row r="52">
      <c r="G52" s="10">
        <v>50.0</v>
      </c>
      <c r="H52" s="11" t="s">
        <v>22</v>
      </c>
      <c r="I52" s="10">
        <v>100.0</v>
      </c>
      <c r="J52" s="11" t="s">
        <v>22</v>
      </c>
    </row>
    <row r="53">
      <c r="G53" s="25" t="s">
        <v>40</v>
      </c>
      <c r="H53" s="22"/>
      <c r="I53" s="25" t="s">
        <v>41</v>
      </c>
      <c r="J53" s="22"/>
    </row>
    <row r="54">
      <c r="G54" s="17" t="s">
        <v>42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63"/>
    <col customWidth="1" min="2" max="2" width="26.0"/>
    <col customWidth="1" min="3" max="3" width="21.63"/>
    <col customWidth="1" min="4" max="4" width="24.13"/>
    <col customWidth="1" min="5" max="5" width="22.88"/>
    <col customWidth="1" min="8" max="8" width="13.63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10.0</v>
      </c>
      <c r="D3" s="11" t="s">
        <v>22</v>
      </c>
      <c r="E3" s="12">
        <f t="shared" ref="E3:E43" si="1">C3/B3</f>
        <v>0.4166666667</v>
      </c>
      <c r="G3" s="10">
        <v>1.0</v>
      </c>
      <c r="H3" s="11" t="s">
        <v>23</v>
      </c>
      <c r="I3" s="10">
        <v>51.0</v>
      </c>
      <c r="J3" s="11" t="s">
        <v>22</v>
      </c>
    </row>
    <row r="4">
      <c r="A4" s="9">
        <v>2.0</v>
      </c>
      <c r="B4" s="11">
        <v>16.0</v>
      </c>
      <c r="C4" s="11">
        <v>7.0</v>
      </c>
      <c r="D4" s="11" t="s">
        <v>22</v>
      </c>
      <c r="E4" s="12">
        <f t="shared" si="1"/>
        <v>0.4375</v>
      </c>
      <c r="G4" s="10">
        <v>2.0</v>
      </c>
      <c r="H4" s="11" t="s">
        <v>23</v>
      </c>
      <c r="I4" s="10">
        <v>52.0</v>
      </c>
      <c r="J4" s="11" t="s">
        <v>23</v>
      </c>
    </row>
    <row r="5">
      <c r="A5" s="9">
        <v>3.0</v>
      </c>
      <c r="B5" s="11">
        <v>28.0</v>
      </c>
      <c r="C5" s="11">
        <v>11.0</v>
      </c>
      <c r="D5" s="11" t="s">
        <v>22</v>
      </c>
      <c r="E5" s="12">
        <f t="shared" si="1"/>
        <v>0.3928571429</v>
      </c>
      <c r="G5" s="10">
        <v>3.0</v>
      </c>
      <c r="H5" s="11" t="s">
        <v>22</v>
      </c>
      <c r="I5" s="10">
        <v>53.0</v>
      </c>
      <c r="J5" s="11" t="s">
        <v>23</v>
      </c>
    </row>
    <row r="6">
      <c r="A6" s="9">
        <v>4.0</v>
      </c>
      <c r="B6" s="11">
        <v>24.0</v>
      </c>
      <c r="C6" s="11">
        <v>9.0</v>
      </c>
      <c r="D6" s="11" t="s">
        <v>22</v>
      </c>
      <c r="E6" s="12">
        <f t="shared" si="1"/>
        <v>0.375</v>
      </c>
      <c r="G6" s="10">
        <v>4.0</v>
      </c>
      <c r="H6" s="11" t="s">
        <v>22</v>
      </c>
      <c r="I6" s="10">
        <v>54.0</v>
      </c>
      <c r="J6" s="11" t="s">
        <v>22</v>
      </c>
    </row>
    <row r="7">
      <c r="A7" s="9">
        <v>5.0</v>
      </c>
      <c r="B7" s="11">
        <v>26.0</v>
      </c>
      <c r="C7" s="11">
        <v>14.0</v>
      </c>
      <c r="D7" s="11" t="s">
        <v>22</v>
      </c>
      <c r="E7" s="12">
        <f t="shared" si="1"/>
        <v>0.5384615385</v>
      </c>
      <c r="G7" s="10">
        <v>5.0</v>
      </c>
      <c r="H7" s="11" t="s">
        <v>22</v>
      </c>
      <c r="I7" s="10">
        <v>55.0</v>
      </c>
      <c r="J7" s="11" t="s">
        <v>22</v>
      </c>
    </row>
    <row r="8">
      <c r="A8" s="9">
        <v>6.0</v>
      </c>
      <c r="B8" s="11">
        <v>29.0</v>
      </c>
      <c r="C8" s="11">
        <v>16.0</v>
      </c>
      <c r="D8" s="11" t="s">
        <v>22</v>
      </c>
      <c r="E8" s="12">
        <f t="shared" si="1"/>
        <v>0.5517241379</v>
      </c>
      <c r="G8" s="10">
        <v>6.0</v>
      </c>
      <c r="H8" s="11" t="s">
        <v>23</v>
      </c>
      <c r="I8" s="10">
        <v>56.0</v>
      </c>
      <c r="J8" s="11" t="s">
        <v>22</v>
      </c>
    </row>
    <row r="9">
      <c r="A9" s="9">
        <v>7.0</v>
      </c>
      <c r="B9" s="11">
        <v>24.0</v>
      </c>
      <c r="C9" s="11">
        <v>10.0</v>
      </c>
      <c r="D9" s="11" t="s">
        <v>22</v>
      </c>
      <c r="E9" s="12">
        <f t="shared" si="1"/>
        <v>0.4166666667</v>
      </c>
      <c r="G9" s="10">
        <v>7.0</v>
      </c>
      <c r="H9" s="11" t="s">
        <v>23</v>
      </c>
      <c r="I9" s="10">
        <v>57.0</v>
      </c>
      <c r="J9" s="11" t="s">
        <v>22</v>
      </c>
    </row>
    <row r="10">
      <c r="A10" s="9">
        <v>8.0</v>
      </c>
      <c r="B10" s="11">
        <v>24.0</v>
      </c>
      <c r="C10" s="11">
        <v>10.0</v>
      </c>
      <c r="D10" s="11" t="s">
        <v>22</v>
      </c>
      <c r="E10" s="12">
        <f t="shared" si="1"/>
        <v>0.4166666667</v>
      </c>
      <c r="G10" s="10">
        <v>8.0</v>
      </c>
      <c r="H10" s="11" t="s">
        <v>23</v>
      </c>
      <c r="I10" s="10">
        <v>58.0</v>
      </c>
      <c r="J10" s="11" t="s">
        <v>22</v>
      </c>
    </row>
    <row r="11">
      <c r="A11" s="9">
        <v>9.0</v>
      </c>
      <c r="B11" s="11">
        <v>20.0</v>
      </c>
      <c r="C11" s="11">
        <v>7.0</v>
      </c>
      <c r="D11" s="11" t="s">
        <v>22</v>
      </c>
      <c r="E11" s="12">
        <f t="shared" si="1"/>
        <v>0.35</v>
      </c>
      <c r="G11" s="10">
        <v>9.0</v>
      </c>
      <c r="H11" s="11" t="s">
        <v>24</v>
      </c>
      <c r="I11" s="10">
        <v>59.0</v>
      </c>
      <c r="J11" s="11" t="s">
        <v>22</v>
      </c>
    </row>
    <row r="12">
      <c r="A12" s="9">
        <v>10.0</v>
      </c>
      <c r="B12" s="11">
        <v>18.0</v>
      </c>
      <c r="C12" s="11">
        <v>7.0</v>
      </c>
      <c r="D12" s="11" t="s">
        <v>22</v>
      </c>
      <c r="E12" s="12">
        <f t="shared" si="1"/>
        <v>0.3888888889</v>
      </c>
      <c r="G12" s="10">
        <v>10.0</v>
      </c>
      <c r="H12" s="11" t="s">
        <v>22</v>
      </c>
      <c r="I12" s="10">
        <v>60.0</v>
      </c>
      <c r="J12" s="11" t="s">
        <v>22</v>
      </c>
    </row>
    <row r="13">
      <c r="A13" s="9">
        <v>11.0</v>
      </c>
      <c r="B13" s="11">
        <v>24.0</v>
      </c>
      <c r="C13" s="11">
        <v>10.0</v>
      </c>
      <c r="D13" s="11" t="s">
        <v>22</v>
      </c>
      <c r="E13" s="12">
        <f t="shared" si="1"/>
        <v>0.4166666667</v>
      </c>
      <c r="G13" s="10">
        <v>11.0</v>
      </c>
      <c r="H13" s="11" t="s">
        <v>23</v>
      </c>
      <c r="I13" s="10">
        <v>61.0</v>
      </c>
      <c r="J13" s="11" t="s">
        <v>22</v>
      </c>
    </row>
    <row r="14">
      <c r="A14" s="9">
        <v>12.0</v>
      </c>
      <c r="B14" s="11">
        <v>16.0</v>
      </c>
      <c r="C14" s="11">
        <v>7.0</v>
      </c>
      <c r="D14" s="11" t="s">
        <v>22</v>
      </c>
      <c r="E14" s="12">
        <f t="shared" si="1"/>
        <v>0.4375</v>
      </c>
      <c r="G14" s="10">
        <v>12.0</v>
      </c>
      <c r="H14" s="11" t="s">
        <v>22</v>
      </c>
      <c r="I14" s="10">
        <v>62.0</v>
      </c>
      <c r="J14" s="11" t="s">
        <v>22</v>
      </c>
    </row>
    <row r="15">
      <c r="A15" s="9">
        <v>13.0</v>
      </c>
      <c r="B15" s="11">
        <v>28.0</v>
      </c>
      <c r="C15" s="11">
        <v>12.0</v>
      </c>
      <c r="D15" s="11" t="s">
        <v>22</v>
      </c>
      <c r="E15" s="12">
        <f t="shared" si="1"/>
        <v>0.4285714286</v>
      </c>
      <c r="G15" s="10">
        <v>13.0</v>
      </c>
      <c r="H15" s="11" t="s">
        <v>22</v>
      </c>
      <c r="I15" s="10">
        <v>63.0</v>
      </c>
      <c r="J15" s="11" t="s">
        <v>22</v>
      </c>
    </row>
    <row r="16">
      <c r="A16" s="9">
        <v>14.0</v>
      </c>
      <c r="B16" s="11">
        <v>20.0</v>
      </c>
      <c r="C16" s="11">
        <v>7.0</v>
      </c>
      <c r="D16" s="11" t="s">
        <v>22</v>
      </c>
      <c r="E16" s="12">
        <f t="shared" si="1"/>
        <v>0.35</v>
      </c>
      <c r="G16" s="10">
        <v>14.0</v>
      </c>
      <c r="H16" s="11" t="s">
        <v>22</v>
      </c>
      <c r="I16" s="10">
        <v>64.0</v>
      </c>
      <c r="J16" s="11" t="s">
        <v>23</v>
      </c>
    </row>
    <row r="17">
      <c r="A17" s="9">
        <v>15.0</v>
      </c>
      <c r="B17" s="11">
        <v>18.0</v>
      </c>
      <c r="C17" s="11">
        <v>7.0</v>
      </c>
      <c r="D17" s="11" t="s">
        <v>22</v>
      </c>
      <c r="E17" s="12">
        <f t="shared" si="1"/>
        <v>0.3888888889</v>
      </c>
      <c r="G17" s="10">
        <v>15.0</v>
      </c>
      <c r="H17" s="11" t="s">
        <v>22</v>
      </c>
      <c r="I17" s="10">
        <v>65.0</v>
      </c>
      <c r="J17" s="11" t="s">
        <v>23</v>
      </c>
    </row>
    <row r="18">
      <c r="A18" s="9">
        <v>16.0</v>
      </c>
      <c r="B18" s="11">
        <v>20.0</v>
      </c>
      <c r="C18" s="11">
        <v>8.0</v>
      </c>
      <c r="D18" s="11" t="s">
        <v>22</v>
      </c>
      <c r="E18" s="12">
        <f t="shared" si="1"/>
        <v>0.4</v>
      </c>
      <c r="G18" s="10">
        <v>16.0</v>
      </c>
      <c r="H18" s="11" t="s">
        <v>22</v>
      </c>
      <c r="I18" s="10">
        <v>66.0</v>
      </c>
      <c r="J18" s="11" t="s">
        <v>22</v>
      </c>
    </row>
    <row r="19">
      <c r="A19" s="9">
        <v>17.0</v>
      </c>
      <c r="B19" s="11">
        <v>18.0</v>
      </c>
      <c r="C19" s="11">
        <v>7.0</v>
      </c>
      <c r="D19" s="11" t="s">
        <v>22</v>
      </c>
      <c r="E19" s="12">
        <f t="shared" si="1"/>
        <v>0.3888888889</v>
      </c>
      <c r="G19" s="10">
        <v>17.0</v>
      </c>
      <c r="H19" s="11" t="s">
        <v>23</v>
      </c>
      <c r="I19" s="10">
        <v>67.0</v>
      </c>
      <c r="J19" s="11" t="s">
        <v>22</v>
      </c>
    </row>
    <row r="20">
      <c r="A20" s="9">
        <v>18.0</v>
      </c>
      <c r="B20" s="11">
        <v>23.0</v>
      </c>
      <c r="C20" s="11">
        <v>9.0</v>
      </c>
      <c r="D20" s="11" t="s">
        <v>22</v>
      </c>
      <c r="E20" s="12">
        <f t="shared" si="1"/>
        <v>0.3913043478</v>
      </c>
      <c r="G20" s="10">
        <v>18.0</v>
      </c>
      <c r="H20" s="11" t="s">
        <v>24</v>
      </c>
      <c r="I20" s="10">
        <v>68.0</v>
      </c>
      <c r="J20" s="11" t="s">
        <v>24</v>
      </c>
    </row>
    <row r="21">
      <c r="A21" s="9">
        <v>19.0</v>
      </c>
      <c r="B21" s="11">
        <v>39.0</v>
      </c>
      <c r="C21" s="11">
        <v>14.0</v>
      </c>
      <c r="D21" s="11" t="s">
        <v>22</v>
      </c>
      <c r="E21" s="12">
        <f t="shared" si="1"/>
        <v>0.358974359</v>
      </c>
      <c r="G21" s="10">
        <v>19.0</v>
      </c>
      <c r="H21" s="11" t="s">
        <v>22</v>
      </c>
      <c r="I21" s="10">
        <v>69.0</v>
      </c>
      <c r="J21" s="11" t="s">
        <v>24</v>
      </c>
    </row>
    <row r="22">
      <c r="A22" s="9">
        <v>20.0</v>
      </c>
      <c r="B22" s="11">
        <v>24.0</v>
      </c>
      <c r="C22" s="11">
        <v>10.0</v>
      </c>
      <c r="D22" s="11" t="s">
        <v>22</v>
      </c>
      <c r="E22" s="12">
        <f t="shared" si="1"/>
        <v>0.4166666667</v>
      </c>
      <c r="G22" s="10">
        <v>20.0</v>
      </c>
      <c r="H22" s="11" t="s">
        <v>23</v>
      </c>
      <c r="I22" s="10">
        <v>70.0</v>
      </c>
      <c r="J22" s="11" t="s">
        <v>23</v>
      </c>
    </row>
    <row r="23">
      <c r="A23" s="9">
        <v>21.0</v>
      </c>
      <c r="B23" s="11">
        <v>24.0</v>
      </c>
      <c r="C23" s="11">
        <v>9.0</v>
      </c>
      <c r="D23" s="11" t="s">
        <v>22</v>
      </c>
      <c r="E23" s="12">
        <f t="shared" si="1"/>
        <v>0.375</v>
      </c>
      <c r="G23" s="10">
        <v>21.0</v>
      </c>
      <c r="H23" s="11" t="s">
        <v>23</v>
      </c>
      <c r="I23" s="10">
        <v>71.0</v>
      </c>
      <c r="J23" s="11" t="s">
        <v>23</v>
      </c>
    </row>
    <row r="24">
      <c r="A24" s="9">
        <v>22.0</v>
      </c>
      <c r="B24" s="11">
        <v>21.0</v>
      </c>
      <c r="C24" s="11">
        <v>8.0</v>
      </c>
      <c r="D24" s="11" t="s">
        <v>22</v>
      </c>
      <c r="E24" s="12">
        <f t="shared" si="1"/>
        <v>0.380952381</v>
      </c>
      <c r="G24" s="10">
        <v>22.0</v>
      </c>
      <c r="H24" s="11" t="s">
        <v>23</v>
      </c>
      <c r="I24" s="10">
        <v>72.0</v>
      </c>
      <c r="J24" s="11" t="s">
        <v>22</v>
      </c>
    </row>
    <row r="25">
      <c r="A25" s="9">
        <v>23.0</v>
      </c>
      <c r="B25" s="11">
        <v>30.0</v>
      </c>
      <c r="C25" s="11">
        <v>11.0</v>
      </c>
      <c r="D25" s="11" t="s">
        <v>22</v>
      </c>
      <c r="E25" s="12">
        <f t="shared" si="1"/>
        <v>0.3666666667</v>
      </c>
      <c r="G25" s="10">
        <v>23.0</v>
      </c>
      <c r="H25" s="11" t="s">
        <v>23</v>
      </c>
      <c r="I25" s="10">
        <v>73.0</v>
      </c>
      <c r="J25" s="11" t="s">
        <v>22</v>
      </c>
    </row>
    <row r="26">
      <c r="A26" s="9">
        <v>24.0</v>
      </c>
      <c r="B26" s="11">
        <v>28.0</v>
      </c>
      <c r="C26" s="11">
        <v>10.0</v>
      </c>
      <c r="D26" s="11" t="s">
        <v>22</v>
      </c>
      <c r="E26" s="12">
        <f t="shared" si="1"/>
        <v>0.3571428571</v>
      </c>
      <c r="G26" s="10">
        <v>24.0</v>
      </c>
      <c r="H26" s="11" t="s">
        <v>22</v>
      </c>
      <c r="I26" s="10">
        <v>74.0</v>
      </c>
      <c r="J26" s="11" t="s">
        <v>22</v>
      </c>
    </row>
    <row r="27">
      <c r="A27" s="9">
        <v>25.0</v>
      </c>
      <c r="B27" s="11">
        <v>24.0</v>
      </c>
      <c r="C27" s="11">
        <v>9.0</v>
      </c>
      <c r="D27" s="11" t="s">
        <v>22</v>
      </c>
      <c r="E27" s="12">
        <f t="shared" si="1"/>
        <v>0.375</v>
      </c>
      <c r="G27" s="10">
        <v>25.0</v>
      </c>
      <c r="H27" s="11" t="s">
        <v>22</v>
      </c>
      <c r="I27" s="10">
        <v>75.0</v>
      </c>
      <c r="J27" s="11" t="s">
        <v>22</v>
      </c>
    </row>
    <row r="28">
      <c r="A28" s="9">
        <v>26.0</v>
      </c>
      <c r="B28" s="11">
        <v>28.0</v>
      </c>
      <c r="C28" s="11">
        <v>10.0</v>
      </c>
      <c r="D28" s="11" t="s">
        <v>22</v>
      </c>
      <c r="E28" s="12">
        <f t="shared" si="1"/>
        <v>0.3571428571</v>
      </c>
      <c r="G28" s="10">
        <v>26.0</v>
      </c>
      <c r="H28" s="11" t="s">
        <v>24</v>
      </c>
      <c r="I28" s="10">
        <v>76.0</v>
      </c>
      <c r="J28" s="11" t="s">
        <v>22</v>
      </c>
    </row>
    <row r="29">
      <c r="A29" s="9">
        <v>27.0</v>
      </c>
      <c r="B29" s="11">
        <v>18.0</v>
      </c>
      <c r="C29" s="11">
        <v>7.0</v>
      </c>
      <c r="D29" s="11" t="s">
        <v>22</v>
      </c>
      <c r="E29" s="12">
        <f t="shared" si="1"/>
        <v>0.3888888889</v>
      </c>
      <c r="G29" s="10">
        <v>27.0</v>
      </c>
      <c r="H29" s="11" t="s">
        <v>22</v>
      </c>
      <c r="I29" s="10">
        <v>77.0</v>
      </c>
      <c r="J29" s="11" t="s">
        <v>23</v>
      </c>
    </row>
    <row r="30">
      <c r="A30" s="9">
        <v>28.0</v>
      </c>
      <c r="B30" s="11">
        <v>14.0</v>
      </c>
      <c r="C30" s="11">
        <v>6.0</v>
      </c>
      <c r="D30" s="11" t="s">
        <v>22</v>
      </c>
      <c r="E30" s="12">
        <f t="shared" si="1"/>
        <v>0.4285714286</v>
      </c>
      <c r="G30" s="10">
        <v>28.0</v>
      </c>
      <c r="H30" s="11" t="s">
        <v>22</v>
      </c>
      <c r="I30" s="10">
        <v>78.0</v>
      </c>
      <c r="J30" s="11" t="s">
        <v>22</v>
      </c>
    </row>
    <row r="31">
      <c r="A31" s="9">
        <v>29.0</v>
      </c>
      <c r="B31" s="11">
        <v>18.0</v>
      </c>
      <c r="C31" s="11">
        <v>7.0</v>
      </c>
      <c r="D31" s="11" t="s">
        <v>22</v>
      </c>
      <c r="E31" s="12">
        <f t="shared" si="1"/>
        <v>0.3888888889</v>
      </c>
      <c r="G31" s="10">
        <v>29.0</v>
      </c>
      <c r="H31" s="11" t="s">
        <v>22</v>
      </c>
      <c r="I31" s="10">
        <v>79.0</v>
      </c>
      <c r="J31" s="11" t="s">
        <v>22</v>
      </c>
    </row>
    <row r="32">
      <c r="A32" s="9">
        <v>30.0</v>
      </c>
      <c r="B32" s="11">
        <v>18.0</v>
      </c>
      <c r="C32" s="11">
        <v>7.0</v>
      </c>
      <c r="D32" s="11" t="s">
        <v>22</v>
      </c>
      <c r="E32" s="12">
        <f t="shared" si="1"/>
        <v>0.3888888889</v>
      </c>
      <c r="G32" s="10">
        <v>30.0</v>
      </c>
      <c r="H32" s="11" t="s">
        <v>22</v>
      </c>
      <c r="I32" s="10">
        <v>80.0</v>
      </c>
      <c r="J32" s="11" t="s">
        <v>23</v>
      </c>
    </row>
    <row r="33">
      <c r="A33" s="9">
        <v>31.0</v>
      </c>
      <c r="B33" s="11">
        <v>24.0</v>
      </c>
      <c r="C33" s="11">
        <v>9.0</v>
      </c>
      <c r="D33" s="11" t="s">
        <v>22</v>
      </c>
      <c r="E33" s="12">
        <f t="shared" si="1"/>
        <v>0.375</v>
      </c>
      <c r="G33" s="10">
        <v>31.0</v>
      </c>
      <c r="H33" s="11" t="s">
        <v>23</v>
      </c>
      <c r="I33" s="10">
        <v>81.0</v>
      </c>
      <c r="J33" s="11" t="s">
        <v>22</v>
      </c>
    </row>
    <row r="34">
      <c r="A34" s="9">
        <v>32.0</v>
      </c>
      <c r="B34" s="11">
        <v>17.0</v>
      </c>
      <c r="C34" s="11">
        <v>6.0</v>
      </c>
      <c r="D34" s="11" t="s">
        <v>22</v>
      </c>
      <c r="E34" s="12">
        <f t="shared" si="1"/>
        <v>0.3529411765</v>
      </c>
      <c r="G34" s="10">
        <v>32.0</v>
      </c>
      <c r="H34" s="11" t="s">
        <v>23</v>
      </c>
      <c r="I34" s="10">
        <v>82.0</v>
      </c>
      <c r="J34" s="11" t="s">
        <v>22</v>
      </c>
    </row>
    <row r="35">
      <c r="A35" s="9">
        <v>33.0</v>
      </c>
      <c r="B35" s="11">
        <v>32.0</v>
      </c>
      <c r="C35" s="11">
        <v>12.0</v>
      </c>
      <c r="D35" s="11" t="s">
        <v>22</v>
      </c>
      <c r="E35" s="12">
        <f t="shared" si="1"/>
        <v>0.375</v>
      </c>
      <c r="G35" s="10">
        <v>33.0</v>
      </c>
      <c r="H35" s="11" t="s">
        <v>23</v>
      </c>
      <c r="I35" s="10">
        <v>83.0</v>
      </c>
      <c r="J35" s="11" t="s">
        <v>22</v>
      </c>
    </row>
    <row r="36">
      <c r="A36" s="9">
        <v>34.0</v>
      </c>
      <c r="B36" s="11">
        <v>16.0</v>
      </c>
      <c r="C36" s="11">
        <v>6.0</v>
      </c>
      <c r="D36" s="11" t="s">
        <v>22</v>
      </c>
      <c r="E36" s="12">
        <f t="shared" si="1"/>
        <v>0.375</v>
      </c>
      <c r="G36" s="10">
        <v>34.0</v>
      </c>
      <c r="H36" s="11" t="s">
        <v>22</v>
      </c>
      <c r="I36" s="10">
        <v>84.0</v>
      </c>
      <c r="J36" s="11" t="s">
        <v>23</v>
      </c>
    </row>
    <row r="37">
      <c r="A37" s="9">
        <v>35.0</v>
      </c>
      <c r="B37" s="11">
        <v>20.0</v>
      </c>
      <c r="C37" s="11">
        <v>10.0</v>
      </c>
      <c r="D37" s="11" t="s">
        <v>22</v>
      </c>
      <c r="E37" s="12">
        <f t="shared" si="1"/>
        <v>0.5</v>
      </c>
      <c r="G37" s="10">
        <v>35.0</v>
      </c>
      <c r="H37" s="11" t="s">
        <v>22</v>
      </c>
      <c r="I37" s="10">
        <v>85.0</v>
      </c>
      <c r="J37" s="11" t="s">
        <v>22</v>
      </c>
    </row>
    <row r="38">
      <c r="A38" s="9">
        <v>36.0</v>
      </c>
      <c r="B38" s="11">
        <v>24.0</v>
      </c>
      <c r="C38" s="11">
        <v>9.0</v>
      </c>
      <c r="D38" s="11" t="s">
        <v>22</v>
      </c>
      <c r="E38" s="12">
        <f t="shared" si="1"/>
        <v>0.375</v>
      </c>
      <c r="G38" s="10">
        <v>36.0</v>
      </c>
      <c r="H38" s="11" t="s">
        <v>22</v>
      </c>
      <c r="I38" s="10">
        <v>86.0</v>
      </c>
      <c r="J38" s="11" t="s">
        <v>22</v>
      </c>
    </row>
    <row r="39">
      <c r="A39" s="9">
        <v>37.0</v>
      </c>
      <c r="B39" s="11">
        <v>18.0</v>
      </c>
      <c r="C39" s="11">
        <v>7.0</v>
      </c>
      <c r="D39" s="11" t="s">
        <v>24</v>
      </c>
      <c r="E39" s="12">
        <f t="shared" si="1"/>
        <v>0.3888888889</v>
      </c>
      <c r="G39" s="10">
        <v>37.0</v>
      </c>
      <c r="H39" s="11" t="s">
        <v>22</v>
      </c>
      <c r="I39" s="10">
        <v>87.0</v>
      </c>
      <c r="J39" s="11" t="s">
        <v>22</v>
      </c>
    </row>
    <row r="40">
      <c r="A40" s="9">
        <v>38.0</v>
      </c>
      <c r="B40" s="11">
        <v>18.0</v>
      </c>
      <c r="C40" s="11">
        <v>7.0</v>
      </c>
      <c r="D40" s="11" t="s">
        <v>22</v>
      </c>
      <c r="E40" s="12">
        <f t="shared" si="1"/>
        <v>0.3888888889</v>
      </c>
      <c r="G40" s="10">
        <v>38.0</v>
      </c>
      <c r="H40" s="11" t="s">
        <v>22</v>
      </c>
      <c r="I40" s="10">
        <v>88.0</v>
      </c>
      <c r="J40" s="11" t="s">
        <v>22</v>
      </c>
    </row>
    <row r="41">
      <c r="A41" s="9">
        <v>39.0</v>
      </c>
      <c r="B41" s="11">
        <v>19.0</v>
      </c>
      <c r="C41" s="11">
        <v>7.0</v>
      </c>
      <c r="D41" s="11" t="s">
        <v>22</v>
      </c>
      <c r="E41" s="12">
        <f t="shared" si="1"/>
        <v>0.3684210526</v>
      </c>
      <c r="G41" s="10">
        <v>39.0</v>
      </c>
      <c r="H41" s="11" t="s">
        <v>23</v>
      </c>
      <c r="I41" s="10">
        <v>89.0</v>
      </c>
      <c r="J41" s="11" t="s">
        <v>22</v>
      </c>
    </row>
    <row r="42">
      <c r="A42" s="9">
        <v>40.0</v>
      </c>
      <c r="B42" s="11">
        <v>16.0</v>
      </c>
      <c r="C42" s="11">
        <v>6.0</v>
      </c>
      <c r="D42" s="11" t="s">
        <v>22</v>
      </c>
      <c r="E42" s="12">
        <f t="shared" si="1"/>
        <v>0.375</v>
      </c>
      <c r="G42" s="10">
        <v>40.0</v>
      </c>
      <c r="H42" s="11" t="s">
        <v>23</v>
      </c>
      <c r="I42" s="10">
        <v>90.0</v>
      </c>
      <c r="J42" s="11" t="s">
        <v>23</v>
      </c>
    </row>
    <row r="43">
      <c r="A43" s="9">
        <v>41.0</v>
      </c>
      <c r="B43" s="11">
        <v>24.0</v>
      </c>
      <c r="C43" s="11">
        <v>11.0</v>
      </c>
      <c r="D43" s="11" t="s">
        <v>22</v>
      </c>
      <c r="E43" s="12">
        <f t="shared" si="1"/>
        <v>0.4583333333</v>
      </c>
      <c r="G43" s="10">
        <v>41.0</v>
      </c>
      <c r="H43" s="11" t="s">
        <v>22</v>
      </c>
      <c r="I43" s="10">
        <v>91.0</v>
      </c>
      <c r="J43" s="11" t="s">
        <v>23</v>
      </c>
    </row>
    <row r="44">
      <c r="A44" s="14" t="s">
        <v>25</v>
      </c>
      <c r="B44" s="15">
        <f t="shared" ref="B44:C44" si="2">SUM(B1:B43)</f>
        <v>914</v>
      </c>
      <c r="C44" s="15">
        <f t="shared" si="2"/>
        <v>366</v>
      </c>
      <c r="D44" s="14">
        <v>1.0</v>
      </c>
      <c r="E44" s="16">
        <v>0.4004</v>
      </c>
      <c r="G44" s="10">
        <v>42.0</v>
      </c>
      <c r="H44" s="11" t="s">
        <v>23</v>
      </c>
      <c r="I44" s="10">
        <v>92.0</v>
      </c>
      <c r="J44" s="11" t="s">
        <v>22</v>
      </c>
    </row>
    <row r="45">
      <c r="A45" s="17" t="s">
        <v>43</v>
      </c>
      <c r="G45" s="10">
        <v>43.0</v>
      </c>
      <c r="H45" s="11" t="s">
        <v>23</v>
      </c>
      <c r="I45" s="10">
        <v>93.0</v>
      </c>
      <c r="J45" s="11" t="s">
        <v>24</v>
      </c>
    </row>
    <row r="46">
      <c r="G46" s="10">
        <v>44.0</v>
      </c>
      <c r="H46" s="11" t="s">
        <v>23</v>
      </c>
      <c r="I46" s="10">
        <v>94.0</v>
      </c>
      <c r="J46" s="11" t="s">
        <v>22</v>
      </c>
    </row>
    <row r="47">
      <c r="A47" s="7" t="s">
        <v>2</v>
      </c>
      <c r="B47" s="7">
        <v>914.0</v>
      </c>
      <c r="C47" s="7">
        <v>366.0</v>
      </c>
      <c r="D47" s="18">
        <f>366/914</f>
        <v>0.4004376368</v>
      </c>
      <c r="G47" s="10">
        <v>45.0</v>
      </c>
      <c r="H47" s="11" t="s">
        <v>23</v>
      </c>
      <c r="I47" s="10">
        <v>95.0</v>
      </c>
      <c r="J47" s="11" t="s">
        <v>22</v>
      </c>
    </row>
    <row r="48">
      <c r="A48" s="7" t="s">
        <v>4</v>
      </c>
      <c r="B48" s="7">
        <v>65.0</v>
      </c>
      <c r="C48" s="7">
        <v>6.0</v>
      </c>
      <c r="D48" s="19">
        <f>6/65</f>
        <v>0.09230769231</v>
      </c>
      <c r="G48" s="10">
        <v>46.0</v>
      </c>
      <c r="H48" s="11" t="s">
        <v>22</v>
      </c>
      <c r="I48" s="10">
        <v>96.0</v>
      </c>
      <c r="J48" s="11" t="s">
        <v>22</v>
      </c>
    </row>
    <row r="49">
      <c r="A49" s="7" t="s">
        <v>6</v>
      </c>
      <c r="B49" s="20">
        <f>914+65</f>
        <v>979</v>
      </c>
      <c r="C49" s="7">
        <v>372.0</v>
      </c>
      <c r="D49" s="18">
        <f>372/979</f>
        <v>0.379979571</v>
      </c>
      <c r="G49" s="10">
        <v>47.0</v>
      </c>
      <c r="H49" s="11" t="s">
        <v>23</v>
      </c>
      <c r="I49" s="10">
        <v>97.0</v>
      </c>
      <c r="J49" s="11" t="s">
        <v>23</v>
      </c>
    </row>
    <row r="50">
      <c r="G50" s="10">
        <v>48.0</v>
      </c>
      <c r="H50" s="11" t="s">
        <v>22</v>
      </c>
      <c r="I50" s="10">
        <v>98.0</v>
      </c>
      <c r="J50" s="11" t="s">
        <v>23</v>
      </c>
    </row>
    <row r="51">
      <c r="G51" s="10">
        <v>49.0</v>
      </c>
      <c r="H51" s="11" t="s">
        <v>23</v>
      </c>
      <c r="I51" s="10">
        <v>99.0</v>
      </c>
      <c r="J51" s="11" t="s">
        <v>22</v>
      </c>
    </row>
    <row r="52">
      <c r="G52" s="10">
        <v>50.0</v>
      </c>
      <c r="H52" s="11" t="s">
        <v>22</v>
      </c>
      <c r="I52" s="10">
        <v>100.0</v>
      </c>
      <c r="J52" s="11" t="s">
        <v>22</v>
      </c>
    </row>
    <row r="53">
      <c r="G53" s="26" t="s">
        <v>44</v>
      </c>
      <c r="H53" s="22"/>
      <c r="I53" s="26" t="s">
        <v>45</v>
      </c>
      <c r="J53" s="22"/>
    </row>
    <row r="54">
      <c r="G54" s="17" t="s">
        <v>46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13"/>
    <col customWidth="1" min="3" max="3" width="13.75"/>
    <col customWidth="1" min="4" max="4" width="24.25"/>
    <col customWidth="1" min="5" max="5" width="22.13"/>
    <col customWidth="1" min="8" max="8" width="15.5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24.0</v>
      </c>
      <c r="C3" s="11">
        <v>13.0</v>
      </c>
      <c r="D3" s="11" t="s">
        <v>24</v>
      </c>
      <c r="E3" s="12">
        <f t="shared" ref="E3:E43" si="1">C3/B3</f>
        <v>0.5416666667</v>
      </c>
      <c r="G3" s="10">
        <v>1.0</v>
      </c>
      <c r="H3" s="11" t="s">
        <v>23</v>
      </c>
      <c r="I3" s="10">
        <v>51.0</v>
      </c>
      <c r="J3" s="11" t="s">
        <v>22</v>
      </c>
    </row>
    <row r="4">
      <c r="A4" s="9">
        <v>2.0</v>
      </c>
      <c r="B4" s="11">
        <v>16.0</v>
      </c>
      <c r="C4" s="11">
        <v>9.0</v>
      </c>
      <c r="D4" s="11" t="s">
        <v>24</v>
      </c>
      <c r="E4" s="12">
        <f t="shared" si="1"/>
        <v>0.5625</v>
      </c>
      <c r="G4" s="10">
        <v>2.0</v>
      </c>
      <c r="H4" s="11" t="s">
        <v>22</v>
      </c>
      <c r="I4" s="10">
        <v>52.0</v>
      </c>
      <c r="J4" s="11" t="s">
        <v>23</v>
      </c>
    </row>
    <row r="5">
      <c r="A5" s="9">
        <v>3.0</v>
      </c>
      <c r="B5" s="11">
        <v>28.0</v>
      </c>
      <c r="C5" s="11">
        <v>14.0</v>
      </c>
      <c r="D5" s="11" t="s">
        <v>24</v>
      </c>
      <c r="E5" s="12">
        <f t="shared" si="1"/>
        <v>0.5</v>
      </c>
      <c r="G5" s="10">
        <v>3.0</v>
      </c>
      <c r="H5" s="11" t="s">
        <v>23</v>
      </c>
      <c r="I5" s="10">
        <v>53.0</v>
      </c>
      <c r="J5" s="11" t="s">
        <v>22</v>
      </c>
    </row>
    <row r="6">
      <c r="A6" s="9">
        <v>4.0</v>
      </c>
      <c r="B6" s="11">
        <v>24.0</v>
      </c>
      <c r="C6" s="11">
        <v>9.0</v>
      </c>
      <c r="D6" s="11" t="s">
        <v>22</v>
      </c>
      <c r="E6" s="12">
        <f t="shared" si="1"/>
        <v>0.375</v>
      </c>
      <c r="G6" s="10">
        <v>4.0</v>
      </c>
      <c r="H6" s="11" t="s">
        <v>24</v>
      </c>
      <c r="I6" s="10">
        <v>54.0</v>
      </c>
      <c r="J6" s="11" t="s">
        <v>23</v>
      </c>
    </row>
    <row r="7">
      <c r="A7" s="9">
        <v>5.0</v>
      </c>
      <c r="B7" s="11">
        <v>26.0</v>
      </c>
      <c r="C7" s="11">
        <v>11.0</v>
      </c>
      <c r="D7" s="11" t="s">
        <v>22</v>
      </c>
      <c r="E7" s="12">
        <f t="shared" si="1"/>
        <v>0.4230769231</v>
      </c>
      <c r="G7" s="10">
        <v>5.0</v>
      </c>
      <c r="H7" s="11" t="s">
        <v>23</v>
      </c>
      <c r="I7" s="10">
        <v>55.0</v>
      </c>
      <c r="J7" s="11" t="s">
        <v>23</v>
      </c>
    </row>
    <row r="8">
      <c r="A8" s="9">
        <v>6.0</v>
      </c>
      <c r="B8" s="11">
        <v>30.0</v>
      </c>
      <c r="C8" s="11">
        <v>12.0</v>
      </c>
      <c r="D8" s="11" t="s">
        <v>24</v>
      </c>
      <c r="E8" s="12">
        <f t="shared" si="1"/>
        <v>0.4</v>
      </c>
      <c r="G8" s="10">
        <v>6.0</v>
      </c>
      <c r="H8" s="11" t="s">
        <v>23</v>
      </c>
      <c r="I8" s="10">
        <v>56.0</v>
      </c>
      <c r="J8" s="11" t="s">
        <v>24</v>
      </c>
    </row>
    <row r="9">
      <c r="A9" s="9">
        <v>7.0</v>
      </c>
      <c r="B9" s="11">
        <v>24.0</v>
      </c>
      <c r="C9" s="11">
        <v>11.0</v>
      </c>
      <c r="D9" s="11" t="s">
        <v>22</v>
      </c>
      <c r="E9" s="12">
        <f t="shared" si="1"/>
        <v>0.4583333333</v>
      </c>
      <c r="G9" s="10">
        <v>7.0</v>
      </c>
      <c r="H9" s="11" t="s">
        <v>22</v>
      </c>
      <c r="I9" s="10">
        <v>57.0</v>
      </c>
      <c r="J9" s="11" t="s">
        <v>23</v>
      </c>
    </row>
    <row r="10">
      <c r="A10" s="9">
        <v>8.0</v>
      </c>
      <c r="B10" s="11">
        <v>24.0</v>
      </c>
      <c r="C10" s="11">
        <v>15.0</v>
      </c>
      <c r="D10" s="11" t="s">
        <v>24</v>
      </c>
      <c r="E10" s="12">
        <f t="shared" si="1"/>
        <v>0.625</v>
      </c>
      <c r="G10" s="10">
        <v>8.0</v>
      </c>
      <c r="H10" s="11" t="s">
        <v>24</v>
      </c>
      <c r="I10" s="10">
        <v>58.0</v>
      </c>
      <c r="J10" s="11" t="s">
        <v>22</v>
      </c>
    </row>
    <row r="11">
      <c r="A11" s="9">
        <v>9.0</v>
      </c>
      <c r="B11" s="11">
        <v>20.0</v>
      </c>
      <c r="C11" s="11">
        <v>12.0</v>
      </c>
      <c r="D11" s="11" t="s">
        <v>22</v>
      </c>
      <c r="E11" s="12">
        <f t="shared" si="1"/>
        <v>0.6</v>
      </c>
      <c r="G11" s="10">
        <v>9.0</v>
      </c>
      <c r="H11" s="11" t="s">
        <v>22</v>
      </c>
      <c r="I11" s="10">
        <v>59.0</v>
      </c>
      <c r="J11" s="11" t="s">
        <v>23</v>
      </c>
    </row>
    <row r="12">
      <c r="A12" s="9">
        <v>10.0</v>
      </c>
      <c r="B12" s="11">
        <v>18.0</v>
      </c>
      <c r="C12" s="11">
        <v>10.0</v>
      </c>
      <c r="D12" s="11" t="s">
        <v>22</v>
      </c>
      <c r="E12" s="12">
        <f t="shared" si="1"/>
        <v>0.5555555556</v>
      </c>
      <c r="G12" s="10">
        <v>10.0</v>
      </c>
      <c r="H12" s="11" t="s">
        <v>22</v>
      </c>
      <c r="I12" s="10">
        <v>60.0</v>
      </c>
      <c r="J12" s="11" t="s">
        <v>23</v>
      </c>
    </row>
    <row r="13">
      <c r="A13" s="9">
        <v>11.0</v>
      </c>
      <c r="B13" s="11">
        <v>24.0</v>
      </c>
      <c r="C13" s="11">
        <v>12.0</v>
      </c>
      <c r="D13" s="11" t="s">
        <v>22</v>
      </c>
      <c r="E13" s="12">
        <f t="shared" si="1"/>
        <v>0.5</v>
      </c>
      <c r="G13" s="10">
        <v>11.0</v>
      </c>
      <c r="H13" s="11" t="s">
        <v>22</v>
      </c>
      <c r="I13" s="10">
        <v>61.0</v>
      </c>
      <c r="J13" s="11" t="s">
        <v>22</v>
      </c>
    </row>
    <row r="14">
      <c r="A14" s="9">
        <v>12.0</v>
      </c>
      <c r="B14" s="11">
        <v>16.0</v>
      </c>
      <c r="C14" s="11">
        <v>6.0</v>
      </c>
      <c r="D14" s="11" t="s">
        <v>24</v>
      </c>
      <c r="E14" s="12">
        <f t="shared" si="1"/>
        <v>0.375</v>
      </c>
      <c r="G14" s="10">
        <v>12.0</v>
      </c>
      <c r="H14" s="11" t="s">
        <v>23</v>
      </c>
      <c r="I14" s="10">
        <v>62.0</v>
      </c>
      <c r="J14" s="11" t="s">
        <v>22</v>
      </c>
    </row>
    <row r="15">
      <c r="A15" s="9">
        <v>13.0</v>
      </c>
      <c r="B15" s="11">
        <v>28.0</v>
      </c>
      <c r="C15" s="11">
        <v>12.0</v>
      </c>
      <c r="D15" s="11" t="s">
        <v>22</v>
      </c>
      <c r="E15" s="12">
        <f t="shared" si="1"/>
        <v>0.4285714286</v>
      </c>
      <c r="G15" s="10">
        <v>13.0</v>
      </c>
      <c r="H15" s="11" t="s">
        <v>23</v>
      </c>
      <c r="I15" s="10">
        <v>63.0</v>
      </c>
      <c r="J15" s="11" t="s">
        <v>23</v>
      </c>
    </row>
    <row r="16">
      <c r="A16" s="9">
        <v>14.0</v>
      </c>
      <c r="B16" s="11">
        <v>20.0</v>
      </c>
      <c r="C16" s="11">
        <v>7.0</v>
      </c>
      <c r="D16" s="11" t="s">
        <v>24</v>
      </c>
      <c r="E16" s="12">
        <f t="shared" si="1"/>
        <v>0.35</v>
      </c>
      <c r="G16" s="10">
        <v>14.0</v>
      </c>
      <c r="H16" s="11" t="s">
        <v>22</v>
      </c>
      <c r="I16" s="10">
        <v>64.0</v>
      </c>
      <c r="J16" s="11" t="s">
        <v>22</v>
      </c>
    </row>
    <row r="17">
      <c r="A17" s="9">
        <v>15.0</v>
      </c>
      <c r="B17" s="11">
        <v>18.0</v>
      </c>
      <c r="C17" s="11">
        <v>7.0</v>
      </c>
      <c r="D17" s="11" t="s">
        <v>24</v>
      </c>
      <c r="E17" s="12">
        <f t="shared" si="1"/>
        <v>0.3888888889</v>
      </c>
      <c r="G17" s="10">
        <v>15.0</v>
      </c>
      <c r="H17" s="11" t="s">
        <v>23</v>
      </c>
      <c r="I17" s="10">
        <v>65.0</v>
      </c>
      <c r="J17" s="11" t="s">
        <v>22</v>
      </c>
    </row>
    <row r="18">
      <c r="A18" s="9">
        <v>16.0</v>
      </c>
      <c r="B18" s="11">
        <v>20.0</v>
      </c>
      <c r="C18" s="11">
        <v>10.0</v>
      </c>
      <c r="D18" s="11" t="s">
        <v>22</v>
      </c>
      <c r="E18" s="12">
        <f t="shared" si="1"/>
        <v>0.5</v>
      </c>
      <c r="G18" s="10">
        <v>16.0</v>
      </c>
      <c r="H18" s="11" t="s">
        <v>23</v>
      </c>
      <c r="I18" s="10">
        <v>66.0</v>
      </c>
      <c r="J18" s="11" t="s">
        <v>22</v>
      </c>
    </row>
    <row r="19">
      <c r="A19" s="9">
        <v>17.0</v>
      </c>
      <c r="B19" s="11">
        <v>18.0</v>
      </c>
      <c r="C19" s="11">
        <v>9.0</v>
      </c>
      <c r="D19" s="11" t="s">
        <v>24</v>
      </c>
      <c r="E19" s="12">
        <f t="shared" si="1"/>
        <v>0.5</v>
      </c>
      <c r="G19" s="10">
        <v>17.0</v>
      </c>
      <c r="H19" s="11" t="s">
        <v>23</v>
      </c>
      <c r="I19" s="10">
        <v>67.0</v>
      </c>
      <c r="J19" s="11" t="s">
        <v>22</v>
      </c>
    </row>
    <row r="20">
      <c r="A20" s="9">
        <v>18.0</v>
      </c>
      <c r="B20" s="11">
        <v>24.0</v>
      </c>
      <c r="C20" s="11">
        <v>10.0</v>
      </c>
      <c r="D20" s="11" t="s">
        <v>24</v>
      </c>
      <c r="E20" s="12">
        <f t="shared" si="1"/>
        <v>0.4166666667</v>
      </c>
      <c r="G20" s="10">
        <v>18.0</v>
      </c>
      <c r="H20" s="11" t="s">
        <v>23</v>
      </c>
      <c r="I20" s="10">
        <v>68.0</v>
      </c>
      <c r="J20" s="11" t="s">
        <v>23</v>
      </c>
    </row>
    <row r="21">
      <c r="A21" s="9">
        <v>19.0</v>
      </c>
      <c r="B21" s="11">
        <v>40.0</v>
      </c>
      <c r="C21" s="11">
        <v>22.0</v>
      </c>
      <c r="D21" s="11" t="s">
        <v>22</v>
      </c>
      <c r="E21" s="12">
        <f t="shared" si="1"/>
        <v>0.55</v>
      </c>
      <c r="G21" s="10">
        <v>19.0</v>
      </c>
      <c r="H21" s="11" t="s">
        <v>22</v>
      </c>
      <c r="I21" s="10">
        <v>69.0</v>
      </c>
      <c r="J21" s="11" t="s">
        <v>23</v>
      </c>
    </row>
    <row r="22">
      <c r="A22" s="9">
        <v>20.0</v>
      </c>
      <c r="B22" s="11">
        <v>24.0</v>
      </c>
      <c r="C22" s="11">
        <v>12.0</v>
      </c>
      <c r="D22" s="11" t="s">
        <v>22</v>
      </c>
      <c r="E22" s="12">
        <f t="shared" si="1"/>
        <v>0.5</v>
      </c>
      <c r="G22" s="10">
        <v>20.0</v>
      </c>
      <c r="H22" s="11" t="s">
        <v>23</v>
      </c>
      <c r="I22" s="10">
        <v>70.0</v>
      </c>
      <c r="J22" s="11" t="s">
        <v>23</v>
      </c>
    </row>
    <row r="23">
      <c r="A23" s="9">
        <v>21.0</v>
      </c>
      <c r="B23" s="11">
        <v>24.0</v>
      </c>
      <c r="C23" s="11">
        <v>10.0</v>
      </c>
      <c r="D23" s="11" t="s">
        <v>22</v>
      </c>
      <c r="E23" s="12">
        <f t="shared" si="1"/>
        <v>0.4166666667</v>
      </c>
      <c r="G23" s="10">
        <v>21.0</v>
      </c>
      <c r="H23" s="11" t="s">
        <v>22</v>
      </c>
      <c r="I23" s="10">
        <v>71.0</v>
      </c>
      <c r="J23" s="11" t="s">
        <v>24</v>
      </c>
    </row>
    <row r="24">
      <c r="A24" s="9">
        <v>22.0</v>
      </c>
      <c r="B24" s="11">
        <v>22.0</v>
      </c>
      <c r="C24" s="11">
        <v>9.0</v>
      </c>
      <c r="D24" s="11" t="s">
        <v>24</v>
      </c>
      <c r="E24" s="12">
        <f t="shared" si="1"/>
        <v>0.4090909091</v>
      </c>
      <c r="G24" s="10">
        <v>22.0</v>
      </c>
      <c r="H24" s="11" t="s">
        <v>23</v>
      </c>
      <c r="I24" s="10">
        <v>72.0</v>
      </c>
      <c r="J24" s="11" t="s">
        <v>22</v>
      </c>
    </row>
    <row r="25">
      <c r="A25" s="9">
        <v>23.0</v>
      </c>
      <c r="B25" s="11">
        <v>30.0</v>
      </c>
      <c r="C25" s="11">
        <v>12.0</v>
      </c>
      <c r="D25" s="11" t="s">
        <v>22</v>
      </c>
      <c r="E25" s="12">
        <f t="shared" si="1"/>
        <v>0.4</v>
      </c>
      <c r="G25" s="10">
        <v>23.0</v>
      </c>
      <c r="H25" s="11" t="s">
        <v>22</v>
      </c>
      <c r="I25" s="10">
        <v>73.0</v>
      </c>
      <c r="J25" s="11" t="s">
        <v>23</v>
      </c>
    </row>
    <row r="26">
      <c r="A26" s="9">
        <v>24.0</v>
      </c>
      <c r="B26" s="11">
        <v>28.0</v>
      </c>
      <c r="C26" s="11">
        <v>13.0</v>
      </c>
      <c r="D26" s="11" t="s">
        <v>22</v>
      </c>
      <c r="E26" s="12">
        <f t="shared" si="1"/>
        <v>0.4642857143</v>
      </c>
      <c r="G26" s="10">
        <v>24.0</v>
      </c>
      <c r="H26" s="11" t="s">
        <v>23</v>
      </c>
      <c r="I26" s="10">
        <v>74.0</v>
      </c>
      <c r="J26" s="11" t="s">
        <v>24</v>
      </c>
    </row>
    <row r="27">
      <c r="A27" s="9">
        <v>25.0</v>
      </c>
      <c r="B27" s="11">
        <v>24.0</v>
      </c>
      <c r="C27" s="11">
        <v>11.0</v>
      </c>
      <c r="D27" s="11" t="s">
        <v>24</v>
      </c>
      <c r="E27" s="12">
        <f t="shared" si="1"/>
        <v>0.4583333333</v>
      </c>
      <c r="G27" s="10">
        <v>25.0</v>
      </c>
      <c r="H27" s="11" t="s">
        <v>23</v>
      </c>
      <c r="I27" s="10">
        <v>75.0</v>
      </c>
      <c r="J27" s="11" t="s">
        <v>23</v>
      </c>
    </row>
    <row r="28">
      <c r="A28" s="9">
        <v>26.0</v>
      </c>
      <c r="B28" s="11">
        <v>28.0</v>
      </c>
      <c r="C28" s="11">
        <v>14.0</v>
      </c>
      <c r="D28" s="11" t="s">
        <v>24</v>
      </c>
      <c r="E28" s="12">
        <f t="shared" si="1"/>
        <v>0.5</v>
      </c>
      <c r="G28" s="10">
        <v>26.0</v>
      </c>
      <c r="H28" s="11" t="s">
        <v>23</v>
      </c>
      <c r="I28" s="10">
        <v>76.0</v>
      </c>
      <c r="J28" s="11" t="s">
        <v>24</v>
      </c>
    </row>
    <row r="29">
      <c r="A29" s="9">
        <v>27.0</v>
      </c>
      <c r="B29" s="11">
        <v>18.0</v>
      </c>
      <c r="C29" s="11">
        <v>8.0</v>
      </c>
      <c r="D29" s="11" t="s">
        <v>24</v>
      </c>
      <c r="E29" s="12">
        <f t="shared" si="1"/>
        <v>0.4444444444</v>
      </c>
      <c r="G29" s="10">
        <v>27.0</v>
      </c>
      <c r="H29" s="11" t="s">
        <v>24</v>
      </c>
      <c r="I29" s="10">
        <v>77.0</v>
      </c>
      <c r="J29" s="11" t="s">
        <v>24</v>
      </c>
    </row>
    <row r="30">
      <c r="A30" s="9">
        <v>28.0</v>
      </c>
      <c r="B30" s="11">
        <v>14.0</v>
      </c>
      <c r="C30" s="11">
        <v>7.0</v>
      </c>
      <c r="D30" s="11" t="s">
        <v>24</v>
      </c>
      <c r="E30" s="12">
        <f t="shared" si="1"/>
        <v>0.5</v>
      </c>
      <c r="G30" s="10">
        <v>28.0</v>
      </c>
      <c r="H30" s="11" t="s">
        <v>23</v>
      </c>
      <c r="I30" s="10">
        <v>78.0</v>
      </c>
      <c r="J30" s="11" t="s">
        <v>24</v>
      </c>
    </row>
    <row r="31">
      <c r="A31" s="9">
        <v>29.0</v>
      </c>
      <c r="B31" s="11">
        <v>18.0</v>
      </c>
      <c r="C31" s="11">
        <v>9.0</v>
      </c>
      <c r="D31" s="11" t="s">
        <v>24</v>
      </c>
      <c r="E31" s="12">
        <f t="shared" si="1"/>
        <v>0.5</v>
      </c>
      <c r="G31" s="10">
        <v>29.0</v>
      </c>
      <c r="H31" s="11" t="s">
        <v>23</v>
      </c>
      <c r="I31" s="10">
        <v>79.0</v>
      </c>
      <c r="J31" s="11" t="s">
        <v>23</v>
      </c>
    </row>
    <row r="32">
      <c r="A32" s="9">
        <v>30.0</v>
      </c>
      <c r="B32" s="11">
        <v>18.0</v>
      </c>
      <c r="C32" s="11">
        <v>8.0</v>
      </c>
      <c r="D32" s="11" t="s">
        <v>22</v>
      </c>
      <c r="E32" s="12">
        <f t="shared" si="1"/>
        <v>0.4444444444</v>
      </c>
      <c r="G32" s="10">
        <v>30.0</v>
      </c>
      <c r="H32" s="11" t="s">
        <v>23</v>
      </c>
      <c r="I32" s="10">
        <v>80.0</v>
      </c>
      <c r="J32" s="11" t="s">
        <v>23</v>
      </c>
    </row>
    <row r="33">
      <c r="A33" s="9">
        <v>31.0</v>
      </c>
      <c r="B33" s="11">
        <v>24.0</v>
      </c>
      <c r="C33" s="11">
        <v>13.0</v>
      </c>
      <c r="D33" s="11" t="s">
        <v>22</v>
      </c>
      <c r="E33" s="12">
        <f t="shared" si="1"/>
        <v>0.5416666667</v>
      </c>
      <c r="G33" s="10">
        <v>31.0</v>
      </c>
      <c r="H33" s="11" t="s">
        <v>22</v>
      </c>
      <c r="I33" s="10">
        <v>81.0</v>
      </c>
      <c r="J33" s="11" t="s">
        <v>23</v>
      </c>
    </row>
    <row r="34">
      <c r="A34" s="9">
        <v>32.0</v>
      </c>
      <c r="B34" s="11">
        <v>18.0</v>
      </c>
      <c r="C34" s="11">
        <v>9.0</v>
      </c>
      <c r="D34" s="11" t="s">
        <v>22</v>
      </c>
      <c r="E34" s="12">
        <f t="shared" si="1"/>
        <v>0.5</v>
      </c>
      <c r="G34" s="10">
        <v>32.0</v>
      </c>
      <c r="H34" s="11" t="s">
        <v>22</v>
      </c>
      <c r="I34" s="10">
        <v>82.0</v>
      </c>
      <c r="J34" s="11" t="s">
        <v>23</v>
      </c>
    </row>
    <row r="35">
      <c r="A35" s="9">
        <v>33.0</v>
      </c>
      <c r="B35" s="11">
        <v>32.0</v>
      </c>
      <c r="C35" s="11">
        <v>16.0</v>
      </c>
      <c r="D35" s="11" t="s">
        <v>24</v>
      </c>
      <c r="E35" s="12">
        <f t="shared" si="1"/>
        <v>0.5</v>
      </c>
      <c r="G35" s="10">
        <v>33.0</v>
      </c>
      <c r="H35" s="11" t="s">
        <v>22</v>
      </c>
      <c r="I35" s="10">
        <v>83.0</v>
      </c>
      <c r="J35" s="11" t="s">
        <v>23</v>
      </c>
    </row>
    <row r="36">
      <c r="A36" s="9">
        <v>34.0</v>
      </c>
      <c r="B36" s="11">
        <v>16.0</v>
      </c>
      <c r="C36" s="11">
        <v>8.0</v>
      </c>
      <c r="D36" s="11" t="s">
        <v>22</v>
      </c>
      <c r="E36" s="12">
        <f t="shared" si="1"/>
        <v>0.5</v>
      </c>
      <c r="G36" s="10">
        <v>34.0</v>
      </c>
      <c r="H36" s="11" t="s">
        <v>22</v>
      </c>
      <c r="I36" s="10">
        <v>84.0</v>
      </c>
      <c r="J36" s="11" t="s">
        <v>22</v>
      </c>
    </row>
    <row r="37">
      <c r="A37" s="9">
        <v>35.0</v>
      </c>
      <c r="B37" s="11">
        <v>20.0</v>
      </c>
      <c r="C37" s="11">
        <v>10.0</v>
      </c>
      <c r="D37" s="11" t="s">
        <v>22</v>
      </c>
      <c r="E37" s="12">
        <f t="shared" si="1"/>
        <v>0.5</v>
      </c>
      <c r="G37" s="10">
        <v>35.0</v>
      </c>
      <c r="H37" s="11" t="s">
        <v>23</v>
      </c>
      <c r="I37" s="10">
        <v>85.0</v>
      </c>
      <c r="J37" s="11" t="s">
        <v>23</v>
      </c>
    </row>
    <row r="38">
      <c r="A38" s="9">
        <v>36.0</v>
      </c>
      <c r="B38" s="11">
        <v>24.0</v>
      </c>
      <c r="C38" s="11">
        <v>13.0</v>
      </c>
      <c r="D38" s="11" t="s">
        <v>22</v>
      </c>
      <c r="E38" s="12">
        <f t="shared" si="1"/>
        <v>0.5416666667</v>
      </c>
      <c r="G38" s="10">
        <v>36.0</v>
      </c>
      <c r="H38" s="11" t="s">
        <v>23</v>
      </c>
      <c r="I38" s="10">
        <v>86.0</v>
      </c>
      <c r="J38" s="11" t="s">
        <v>24</v>
      </c>
    </row>
    <row r="39">
      <c r="A39" s="9">
        <v>37.0</v>
      </c>
      <c r="B39" s="11">
        <v>18.0</v>
      </c>
      <c r="C39" s="11">
        <v>7.0</v>
      </c>
      <c r="D39" s="11" t="s">
        <v>22</v>
      </c>
      <c r="E39" s="12">
        <f t="shared" si="1"/>
        <v>0.3888888889</v>
      </c>
      <c r="G39" s="10">
        <v>37.0</v>
      </c>
      <c r="H39" s="11" t="s">
        <v>23</v>
      </c>
      <c r="I39" s="10">
        <v>87.0</v>
      </c>
      <c r="J39" s="11" t="s">
        <v>24</v>
      </c>
    </row>
    <row r="40">
      <c r="A40" s="9">
        <v>38.0</v>
      </c>
      <c r="B40" s="11">
        <v>18.0</v>
      </c>
      <c r="C40" s="11">
        <v>7.0</v>
      </c>
      <c r="D40" s="11" t="s">
        <v>22</v>
      </c>
      <c r="E40" s="12">
        <f t="shared" si="1"/>
        <v>0.3888888889</v>
      </c>
      <c r="G40" s="10">
        <v>38.0</v>
      </c>
      <c r="H40" s="11" t="s">
        <v>23</v>
      </c>
      <c r="I40" s="10">
        <v>88.0</v>
      </c>
      <c r="J40" s="11" t="s">
        <v>22</v>
      </c>
    </row>
    <row r="41">
      <c r="A41" s="9">
        <v>39.0</v>
      </c>
      <c r="B41" s="11">
        <v>19.0</v>
      </c>
      <c r="C41" s="11">
        <v>10.0</v>
      </c>
      <c r="D41" s="11" t="s">
        <v>22</v>
      </c>
      <c r="E41" s="12">
        <f t="shared" si="1"/>
        <v>0.5263157895</v>
      </c>
      <c r="G41" s="10">
        <v>39.0</v>
      </c>
      <c r="H41" s="11" t="s">
        <v>23</v>
      </c>
      <c r="I41" s="10">
        <v>89.0</v>
      </c>
      <c r="J41" s="11" t="s">
        <v>23</v>
      </c>
    </row>
    <row r="42">
      <c r="A42" s="9">
        <v>40.0</v>
      </c>
      <c r="B42" s="11">
        <v>16.0</v>
      </c>
      <c r="C42" s="11">
        <v>7.0</v>
      </c>
      <c r="D42" s="11" t="s">
        <v>22</v>
      </c>
      <c r="E42" s="12">
        <f t="shared" si="1"/>
        <v>0.4375</v>
      </c>
      <c r="G42" s="10">
        <v>40.0</v>
      </c>
      <c r="H42" s="11" t="s">
        <v>24</v>
      </c>
      <c r="I42" s="10">
        <v>90.0</v>
      </c>
      <c r="J42" s="11" t="s">
        <v>22</v>
      </c>
    </row>
    <row r="43">
      <c r="A43" s="9">
        <v>41.0</v>
      </c>
      <c r="B43" s="11">
        <v>24.0</v>
      </c>
      <c r="C43" s="11">
        <v>13.0</v>
      </c>
      <c r="D43" s="11" t="s">
        <v>22</v>
      </c>
      <c r="E43" s="12">
        <f t="shared" si="1"/>
        <v>0.5416666667</v>
      </c>
      <c r="G43" s="10">
        <v>41.0</v>
      </c>
      <c r="H43" s="11" t="s">
        <v>23</v>
      </c>
      <c r="I43" s="10">
        <v>91.0</v>
      </c>
      <c r="J43" s="11" t="s">
        <v>22</v>
      </c>
    </row>
    <row r="44">
      <c r="A44" s="14" t="s">
        <v>25</v>
      </c>
      <c r="B44" s="15">
        <f t="shared" ref="B44:C44" si="2">SUM(B1:B43)</f>
        <v>919</v>
      </c>
      <c r="C44" s="15">
        <f t="shared" si="2"/>
        <v>437</v>
      </c>
      <c r="D44" s="14">
        <v>17.0</v>
      </c>
      <c r="E44" s="16">
        <v>0.4755</v>
      </c>
      <c r="G44" s="10">
        <v>42.0</v>
      </c>
      <c r="H44" s="11" t="s">
        <v>22</v>
      </c>
      <c r="I44" s="10">
        <v>92.0</v>
      </c>
      <c r="J44" s="11" t="s">
        <v>23</v>
      </c>
    </row>
    <row r="45">
      <c r="A45" s="17" t="s">
        <v>47</v>
      </c>
      <c r="G45" s="10">
        <v>43.0</v>
      </c>
      <c r="H45" s="11" t="s">
        <v>24</v>
      </c>
      <c r="I45" s="10">
        <v>93.0</v>
      </c>
      <c r="J45" s="11" t="s">
        <v>23</v>
      </c>
    </row>
    <row r="46">
      <c r="A46" s="7" t="s">
        <v>48</v>
      </c>
      <c r="G46" s="10">
        <v>44.0</v>
      </c>
      <c r="H46" s="11" t="s">
        <v>22</v>
      </c>
      <c r="I46" s="10">
        <v>94.0</v>
      </c>
      <c r="J46" s="11" t="s">
        <v>22</v>
      </c>
    </row>
    <row r="47">
      <c r="G47" s="10">
        <v>45.0</v>
      </c>
      <c r="H47" s="11" t="s">
        <v>23</v>
      </c>
      <c r="I47" s="10">
        <v>95.0</v>
      </c>
      <c r="J47" s="11" t="s">
        <v>24</v>
      </c>
    </row>
    <row r="48">
      <c r="A48" s="7" t="s">
        <v>2</v>
      </c>
      <c r="B48" s="7">
        <v>919.0</v>
      </c>
      <c r="C48" s="7">
        <v>437.0</v>
      </c>
      <c r="D48" s="18">
        <f>437/919</f>
        <v>0.4755168662</v>
      </c>
      <c r="G48" s="10">
        <v>46.0</v>
      </c>
      <c r="H48" s="11" t="s">
        <v>23</v>
      </c>
      <c r="I48" s="10">
        <v>96.0</v>
      </c>
      <c r="J48" s="11" t="s">
        <v>22</v>
      </c>
    </row>
    <row r="49">
      <c r="A49" s="7" t="s">
        <v>4</v>
      </c>
      <c r="B49" s="7">
        <v>49.0</v>
      </c>
      <c r="C49" s="7">
        <v>15.0</v>
      </c>
      <c r="D49" s="19">
        <f>15/49</f>
        <v>0.306122449</v>
      </c>
      <c r="G49" s="10">
        <v>47.0</v>
      </c>
      <c r="H49" s="11" t="s">
        <v>23</v>
      </c>
      <c r="I49" s="10">
        <v>97.0</v>
      </c>
      <c r="J49" s="11" t="s">
        <v>22</v>
      </c>
    </row>
    <row r="50">
      <c r="A50" s="7" t="s">
        <v>6</v>
      </c>
      <c r="B50" s="20">
        <f>919+49</f>
        <v>968</v>
      </c>
      <c r="C50" s="7">
        <f>437+15</f>
        <v>452</v>
      </c>
      <c r="D50" s="18">
        <f>452/968</f>
        <v>0.4669421488</v>
      </c>
      <c r="G50" s="10">
        <v>48.0</v>
      </c>
      <c r="H50" s="11" t="s">
        <v>23</v>
      </c>
      <c r="I50" s="10">
        <v>98.0</v>
      </c>
      <c r="J50" s="11" t="s">
        <v>24</v>
      </c>
    </row>
    <row r="51">
      <c r="G51" s="10">
        <v>49.0</v>
      </c>
      <c r="H51" s="11" t="s">
        <v>23</v>
      </c>
      <c r="I51" s="10">
        <v>99.0</v>
      </c>
      <c r="J51" s="11" t="s">
        <v>22</v>
      </c>
    </row>
    <row r="52">
      <c r="G52" s="10">
        <v>50.0</v>
      </c>
      <c r="H52" s="11" t="s">
        <v>23</v>
      </c>
      <c r="I52" s="10">
        <v>100.0</v>
      </c>
      <c r="J52" s="11" t="s">
        <v>22</v>
      </c>
    </row>
    <row r="53">
      <c r="G53" s="25" t="s">
        <v>49</v>
      </c>
      <c r="H53" s="22"/>
      <c r="I53" s="25" t="s">
        <v>50</v>
      </c>
      <c r="J53" s="22"/>
    </row>
    <row r="54">
      <c r="G54" s="17" t="s">
        <v>51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88"/>
    <col customWidth="1" min="3" max="3" width="14.38"/>
    <col customWidth="1" min="4" max="4" width="24.25"/>
    <col customWidth="1" min="5" max="5" width="22.25"/>
    <col customWidth="1" min="8" max="8" width="15.0"/>
  </cols>
  <sheetData>
    <row r="1">
      <c r="A1" s="8" t="s">
        <v>2</v>
      </c>
      <c r="G1" s="8" t="s">
        <v>4</v>
      </c>
    </row>
    <row r="2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G2" s="10" t="s">
        <v>16</v>
      </c>
      <c r="H2" s="10" t="s">
        <v>21</v>
      </c>
      <c r="I2" s="10" t="s">
        <v>16</v>
      </c>
      <c r="J2" s="10" t="s">
        <v>21</v>
      </c>
    </row>
    <row r="3">
      <c r="A3" s="9">
        <v>1.0</v>
      </c>
      <c r="B3" s="11">
        <v>14.0</v>
      </c>
      <c r="C3" s="11">
        <v>5.0</v>
      </c>
      <c r="D3" s="11" t="s">
        <v>24</v>
      </c>
      <c r="E3" s="12">
        <f t="shared" ref="E3:E23" si="1">C3/B3</f>
        <v>0.3571428571</v>
      </c>
      <c r="G3" s="10">
        <v>1.0</v>
      </c>
      <c r="H3" s="11" t="s">
        <v>23</v>
      </c>
      <c r="I3" s="10">
        <v>51.0</v>
      </c>
      <c r="J3" s="11" t="s">
        <v>23</v>
      </c>
    </row>
    <row r="4">
      <c r="A4" s="9">
        <v>2.0</v>
      </c>
      <c r="B4" s="11">
        <v>11.0</v>
      </c>
      <c r="C4" s="11">
        <v>6.0</v>
      </c>
      <c r="D4" s="11" t="s">
        <v>24</v>
      </c>
      <c r="E4" s="12">
        <f t="shared" si="1"/>
        <v>0.5454545455</v>
      </c>
      <c r="G4" s="10">
        <v>2.0</v>
      </c>
      <c r="H4" s="11" t="s">
        <v>23</v>
      </c>
      <c r="I4" s="10">
        <v>52.0</v>
      </c>
      <c r="J4" s="11" t="s">
        <v>23</v>
      </c>
    </row>
    <row r="5">
      <c r="A5" s="9">
        <v>3.0</v>
      </c>
      <c r="B5" s="11">
        <v>18.0</v>
      </c>
      <c r="C5" s="11">
        <v>9.0</v>
      </c>
      <c r="D5" s="11" t="s">
        <v>24</v>
      </c>
      <c r="E5" s="12">
        <f t="shared" si="1"/>
        <v>0.5</v>
      </c>
      <c r="G5" s="10">
        <v>3.0</v>
      </c>
      <c r="H5" s="11" t="s">
        <v>23</v>
      </c>
      <c r="I5" s="10">
        <v>53.0</v>
      </c>
      <c r="J5" s="11" t="s">
        <v>23</v>
      </c>
    </row>
    <row r="6">
      <c r="A6" s="9">
        <v>4.0</v>
      </c>
      <c r="B6" s="11">
        <v>14.0</v>
      </c>
      <c r="C6" s="11">
        <v>7.0</v>
      </c>
      <c r="D6" s="11" t="s">
        <v>22</v>
      </c>
      <c r="E6" s="12">
        <f t="shared" si="1"/>
        <v>0.5</v>
      </c>
      <c r="G6" s="10">
        <v>4.0</v>
      </c>
      <c r="H6" s="11" t="s">
        <v>23</v>
      </c>
      <c r="I6" s="10">
        <v>54.0</v>
      </c>
      <c r="J6" s="11" t="s">
        <v>23</v>
      </c>
    </row>
    <row r="7">
      <c r="A7" s="9">
        <v>5.0</v>
      </c>
      <c r="B7" s="11">
        <v>13.0</v>
      </c>
      <c r="C7" s="11">
        <v>7.0</v>
      </c>
      <c r="D7" s="11" t="s">
        <v>24</v>
      </c>
      <c r="E7" s="12">
        <f t="shared" si="1"/>
        <v>0.5384615385</v>
      </c>
      <c r="G7" s="10">
        <v>5.0</v>
      </c>
      <c r="H7" s="11" t="s">
        <v>23</v>
      </c>
      <c r="I7" s="10">
        <v>55.0</v>
      </c>
      <c r="J7" s="11" t="s">
        <v>23</v>
      </c>
    </row>
    <row r="8">
      <c r="A8" s="9">
        <v>6.0</v>
      </c>
      <c r="B8" s="11">
        <v>23.0</v>
      </c>
      <c r="C8" s="11">
        <v>11.0</v>
      </c>
      <c r="D8" s="11" t="s">
        <v>24</v>
      </c>
      <c r="E8" s="12">
        <f t="shared" si="1"/>
        <v>0.4782608696</v>
      </c>
      <c r="G8" s="10">
        <v>6.0</v>
      </c>
      <c r="H8" s="11" t="s">
        <v>23</v>
      </c>
      <c r="I8" s="10">
        <v>56.0</v>
      </c>
      <c r="J8" s="11" t="s">
        <v>23</v>
      </c>
    </row>
    <row r="9">
      <c r="A9" s="9">
        <v>7.0</v>
      </c>
      <c r="B9" s="11">
        <v>19.0</v>
      </c>
      <c r="C9" s="11">
        <v>8.0</v>
      </c>
      <c r="D9" s="11" t="s">
        <v>22</v>
      </c>
      <c r="E9" s="12">
        <f t="shared" si="1"/>
        <v>0.4210526316</v>
      </c>
      <c r="G9" s="10">
        <v>7.0</v>
      </c>
      <c r="H9" s="11" t="s">
        <v>23</v>
      </c>
      <c r="I9" s="10">
        <v>57.0</v>
      </c>
      <c r="J9" s="11" t="s">
        <v>23</v>
      </c>
    </row>
    <row r="10">
      <c r="A10" s="9">
        <v>8.0</v>
      </c>
      <c r="B10" s="11">
        <v>12.0</v>
      </c>
      <c r="C10" s="11">
        <v>6.0</v>
      </c>
      <c r="D10" s="11" t="s">
        <v>24</v>
      </c>
      <c r="E10" s="12">
        <f t="shared" si="1"/>
        <v>0.5</v>
      </c>
      <c r="G10" s="10">
        <v>8.0</v>
      </c>
      <c r="H10" s="11" t="s">
        <v>23</v>
      </c>
      <c r="I10" s="10">
        <v>58.0</v>
      </c>
      <c r="J10" s="11" t="s">
        <v>23</v>
      </c>
    </row>
    <row r="11">
      <c r="A11" s="9">
        <v>9.0</v>
      </c>
      <c r="B11" s="11">
        <v>11.0</v>
      </c>
      <c r="C11" s="11">
        <v>7.0</v>
      </c>
      <c r="D11" s="11" t="s">
        <v>24</v>
      </c>
      <c r="E11" s="12">
        <f t="shared" si="1"/>
        <v>0.6363636364</v>
      </c>
      <c r="G11" s="10">
        <v>9.0</v>
      </c>
      <c r="H11" s="11" t="s">
        <v>23</v>
      </c>
      <c r="I11" s="10">
        <v>59.0</v>
      </c>
      <c r="J11" s="11" t="s">
        <v>23</v>
      </c>
    </row>
    <row r="12">
      <c r="A12" s="9">
        <v>10.0</v>
      </c>
      <c r="B12" s="11">
        <v>12.0</v>
      </c>
      <c r="C12" s="11">
        <v>7.0</v>
      </c>
      <c r="D12" s="11" t="s">
        <v>22</v>
      </c>
      <c r="E12" s="12">
        <f t="shared" si="1"/>
        <v>0.5833333333</v>
      </c>
      <c r="G12" s="10">
        <v>10.0</v>
      </c>
      <c r="H12" s="11" t="s">
        <v>23</v>
      </c>
      <c r="I12" s="10">
        <v>60.0</v>
      </c>
      <c r="J12" s="11" t="s">
        <v>23</v>
      </c>
    </row>
    <row r="13">
      <c r="A13" s="9">
        <v>11.0</v>
      </c>
      <c r="B13" s="11">
        <v>13.0</v>
      </c>
      <c r="C13" s="11">
        <v>6.0</v>
      </c>
      <c r="D13" s="11" t="s">
        <v>22</v>
      </c>
      <c r="E13" s="12">
        <f t="shared" si="1"/>
        <v>0.4615384615</v>
      </c>
      <c r="G13" s="10">
        <v>11.0</v>
      </c>
      <c r="H13" s="11" t="s">
        <v>23</v>
      </c>
      <c r="I13" s="10">
        <v>61.0</v>
      </c>
      <c r="J13" s="11" t="s">
        <v>23</v>
      </c>
    </row>
    <row r="14">
      <c r="A14" s="9">
        <v>12.0</v>
      </c>
      <c r="B14" s="11">
        <v>14.0</v>
      </c>
      <c r="C14" s="11">
        <v>6.0</v>
      </c>
      <c r="D14" s="11" t="s">
        <v>22</v>
      </c>
      <c r="E14" s="12">
        <f t="shared" si="1"/>
        <v>0.4285714286</v>
      </c>
      <c r="G14" s="10">
        <v>12.0</v>
      </c>
      <c r="H14" s="11" t="s">
        <v>23</v>
      </c>
      <c r="I14" s="10">
        <v>62.0</v>
      </c>
      <c r="J14" s="11" t="s">
        <v>23</v>
      </c>
    </row>
    <row r="15">
      <c r="A15" s="9">
        <v>13.0</v>
      </c>
      <c r="B15" s="11">
        <v>17.0</v>
      </c>
      <c r="C15" s="11">
        <v>7.0</v>
      </c>
      <c r="D15" s="11" t="s">
        <v>24</v>
      </c>
      <c r="E15" s="12">
        <f t="shared" si="1"/>
        <v>0.4117647059</v>
      </c>
      <c r="G15" s="10">
        <v>13.0</v>
      </c>
      <c r="H15" s="11" t="s">
        <v>23</v>
      </c>
      <c r="I15" s="10">
        <v>63.0</v>
      </c>
      <c r="J15" s="11" t="s">
        <v>23</v>
      </c>
    </row>
    <row r="16">
      <c r="A16" s="9">
        <v>14.0</v>
      </c>
      <c r="B16" s="11">
        <v>20.0</v>
      </c>
      <c r="C16" s="11">
        <v>7.0</v>
      </c>
      <c r="D16" s="11" t="s">
        <v>22</v>
      </c>
      <c r="E16" s="12">
        <f t="shared" si="1"/>
        <v>0.35</v>
      </c>
      <c r="G16" s="10">
        <v>14.0</v>
      </c>
      <c r="H16" s="11" t="s">
        <v>23</v>
      </c>
      <c r="I16" s="10">
        <v>64.0</v>
      </c>
      <c r="J16" s="11" t="s">
        <v>23</v>
      </c>
    </row>
    <row r="17">
      <c r="A17" s="9">
        <v>15.0</v>
      </c>
      <c r="B17" s="11">
        <v>15.0</v>
      </c>
      <c r="C17" s="11">
        <v>8.0</v>
      </c>
      <c r="D17" s="11" t="s">
        <v>24</v>
      </c>
      <c r="E17" s="12">
        <f t="shared" si="1"/>
        <v>0.5333333333</v>
      </c>
      <c r="G17" s="10">
        <v>15.0</v>
      </c>
      <c r="H17" s="11" t="s">
        <v>23</v>
      </c>
      <c r="I17" s="10">
        <v>65.0</v>
      </c>
      <c r="J17" s="11" t="s">
        <v>23</v>
      </c>
    </row>
    <row r="18">
      <c r="A18" s="9">
        <v>16.0</v>
      </c>
      <c r="B18" s="11">
        <v>15.0</v>
      </c>
      <c r="C18" s="11">
        <v>9.0</v>
      </c>
      <c r="D18" s="11" t="s">
        <v>24</v>
      </c>
      <c r="E18" s="12">
        <f t="shared" si="1"/>
        <v>0.6</v>
      </c>
      <c r="G18" s="10">
        <v>16.0</v>
      </c>
      <c r="H18" s="11" t="s">
        <v>23</v>
      </c>
      <c r="I18" s="10">
        <v>66.0</v>
      </c>
      <c r="J18" s="11" t="s">
        <v>23</v>
      </c>
    </row>
    <row r="19">
      <c r="A19" s="9">
        <v>17.0</v>
      </c>
      <c r="B19" s="11">
        <v>10.0</v>
      </c>
      <c r="C19" s="11">
        <v>5.0</v>
      </c>
      <c r="D19" s="11" t="s">
        <v>22</v>
      </c>
      <c r="E19" s="12">
        <f t="shared" si="1"/>
        <v>0.5</v>
      </c>
      <c r="G19" s="10">
        <v>17.0</v>
      </c>
      <c r="H19" s="11" t="s">
        <v>23</v>
      </c>
      <c r="I19" s="10">
        <v>67.0</v>
      </c>
      <c r="J19" s="11" t="s">
        <v>23</v>
      </c>
    </row>
    <row r="20">
      <c r="A20" s="9">
        <v>18.0</v>
      </c>
      <c r="B20" s="11">
        <v>13.0</v>
      </c>
      <c r="C20" s="11">
        <v>7.0</v>
      </c>
      <c r="D20" s="11" t="s">
        <v>24</v>
      </c>
      <c r="E20" s="12">
        <f t="shared" si="1"/>
        <v>0.5384615385</v>
      </c>
      <c r="G20" s="10">
        <v>18.0</v>
      </c>
      <c r="H20" s="11" t="s">
        <v>23</v>
      </c>
      <c r="I20" s="10">
        <v>68.0</v>
      </c>
      <c r="J20" s="11" t="s">
        <v>23</v>
      </c>
    </row>
    <row r="21">
      <c r="A21" s="9">
        <v>19.0</v>
      </c>
      <c r="B21" s="11">
        <v>24.0</v>
      </c>
      <c r="C21" s="11">
        <v>14.0</v>
      </c>
      <c r="D21" s="11" t="s">
        <v>24</v>
      </c>
      <c r="E21" s="12">
        <f t="shared" si="1"/>
        <v>0.5833333333</v>
      </c>
      <c r="G21" s="10">
        <v>19.0</v>
      </c>
      <c r="H21" s="11" t="s">
        <v>23</v>
      </c>
      <c r="I21" s="10">
        <v>69.0</v>
      </c>
      <c r="J21" s="11" t="s">
        <v>23</v>
      </c>
    </row>
    <row r="22">
      <c r="A22" s="9">
        <v>20.0</v>
      </c>
      <c r="B22" s="11">
        <v>15.0</v>
      </c>
      <c r="C22" s="11">
        <v>6.0</v>
      </c>
      <c r="D22" s="11" t="s">
        <v>22</v>
      </c>
      <c r="E22" s="12">
        <f t="shared" si="1"/>
        <v>0.4</v>
      </c>
      <c r="G22" s="10">
        <v>20.0</v>
      </c>
      <c r="H22" s="11" t="s">
        <v>23</v>
      </c>
      <c r="I22" s="10">
        <v>70.0</v>
      </c>
      <c r="J22" s="11" t="s">
        <v>23</v>
      </c>
    </row>
    <row r="23">
      <c r="A23" s="9">
        <v>21.0</v>
      </c>
      <c r="B23" s="11">
        <v>16.0</v>
      </c>
      <c r="C23" s="11">
        <v>8.0</v>
      </c>
      <c r="D23" s="11" t="s">
        <v>22</v>
      </c>
      <c r="E23" s="12">
        <f t="shared" si="1"/>
        <v>0.5</v>
      </c>
      <c r="G23" s="10">
        <v>21.0</v>
      </c>
      <c r="H23" s="11" t="s">
        <v>23</v>
      </c>
      <c r="I23" s="10">
        <v>71.0</v>
      </c>
      <c r="J23" s="11" t="s">
        <v>23</v>
      </c>
    </row>
    <row r="24">
      <c r="A24" s="9">
        <v>22.0</v>
      </c>
      <c r="B24" s="11">
        <v>0.0</v>
      </c>
      <c r="C24" s="11">
        <v>0.0</v>
      </c>
      <c r="D24" s="11" t="s">
        <v>23</v>
      </c>
      <c r="E24" s="27" t="s">
        <v>23</v>
      </c>
      <c r="G24" s="10">
        <v>22.0</v>
      </c>
      <c r="H24" s="11" t="s">
        <v>23</v>
      </c>
      <c r="I24" s="10">
        <v>72.0</v>
      </c>
      <c r="J24" s="11" t="s">
        <v>23</v>
      </c>
    </row>
    <row r="25">
      <c r="A25" s="9">
        <v>23.0</v>
      </c>
      <c r="B25" s="11">
        <v>15.0</v>
      </c>
      <c r="C25" s="11">
        <v>6.0</v>
      </c>
      <c r="D25" s="11" t="s">
        <v>24</v>
      </c>
      <c r="E25" s="12">
        <f t="shared" ref="E25:E40" si="2">C25/B25</f>
        <v>0.4</v>
      </c>
      <c r="G25" s="10">
        <v>23.0</v>
      </c>
      <c r="H25" s="11" t="s">
        <v>23</v>
      </c>
      <c r="I25" s="10">
        <v>73.0</v>
      </c>
      <c r="J25" s="11" t="s">
        <v>23</v>
      </c>
    </row>
    <row r="26">
      <c r="A26" s="9">
        <v>24.0</v>
      </c>
      <c r="B26" s="11">
        <v>15.0</v>
      </c>
      <c r="C26" s="11">
        <v>6.0</v>
      </c>
      <c r="D26" s="11" t="s">
        <v>22</v>
      </c>
      <c r="E26" s="12">
        <f t="shared" si="2"/>
        <v>0.4</v>
      </c>
      <c r="G26" s="10">
        <v>24.0</v>
      </c>
      <c r="H26" s="11" t="s">
        <v>23</v>
      </c>
      <c r="I26" s="10">
        <v>74.0</v>
      </c>
      <c r="J26" s="11" t="s">
        <v>23</v>
      </c>
    </row>
    <row r="27">
      <c r="A27" s="9">
        <v>25.0</v>
      </c>
      <c r="B27" s="11">
        <v>19.0</v>
      </c>
      <c r="C27" s="11">
        <v>10.0</v>
      </c>
      <c r="D27" s="11" t="s">
        <v>24</v>
      </c>
      <c r="E27" s="12">
        <f t="shared" si="2"/>
        <v>0.5263157895</v>
      </c>
      <c r="G27" s="10">
        <v>25.0</v>
      </c>
      <c r="H27" s="11" t="s">
        <v>23</v>
      </c>
      <c r="I27" s="10">
        <v>75.0</v>
      </c>
      <c r="J27" s="11" t="s">
        <v>23</v>
      </c>
    </row>
    <row r="28">
      <c r="A28" s="9">
        <v>26.0</v>
      </c>
      <c r="B28" s="11">
        <v>19.0</v>
      </c>
      <c r="C28" s="11">
        <v>7.0</v>
      </c>
      <c r="D28" s="11" t="s">
        <v>22</v>
      </c>
      <c r="E28" s="12">
        <f t="shared" si="2"/>
        <v>0.3684210526</v>
      </c>
      <c r="G28" s="10">
        <v>26.0</v>
      </c>
      <c r="H28" s="11" t="s">
        <v>23</v>
      </c>
      <c r="I28" s="10">
        <v>76.0</v>
      </c>
      <c r="J28" s="11" t="s">
        <v>23</v>
      </c>
    </row>
    <row r="29">
      <c r="A29" s="9">
        <v>27.0</v>
      </c>
      <c r="B29" s="11">
        <v>9.0</v>
      </c>
      <c r="C29" s="11">
        <v>4.0</v>
      </c>
      <c r="D29" s="11" t="s">
        <v>22</v>
      </c>
      <c r="E29" s="12">
        <f t="shared" si="2"/>
        <v>0.4444444444</v>
      </c>
      <c r="G29" s="10">
        <v>27.0</v>
      </c>
      <c r="H29" s="11" t="s">
        <v>23</v>
      </c>
      <c r="I29" s="10">
        <v>77.0</v>
      </c>
      <c r="J29" s="11" t="s">
        <v>23</v>
      </c>
    </row>
    <row r="30">
      <c r="A30" s="9">
        <v>28.0</v>
      </c>
      <c r="B30" s="11">
        <v>8.0</v>
      </c>
      <c r="C30" s="11">
        <v>3.0</v>
      </c>
      <c r="D30" s="11" t="s">
        <v>22</v>
      </c>
      <c r="E30" s="12">
        <f t="shared" si="2"/>
        <v>0.375</v>
      </c>
      <c r="G30" s="10">
        <v>28.0</v>
      </c>
      <c r="H30" s="11" t="s">
        <v>24</v>
      </c>
      <c r="I30" s="10">
        <v>78.0</v>
      </c>
      <c r="J30" s="11" t="s">
        <v>23</v>
      </c>
    </row>
    <row r="31">
      <c r="A31" s="9">
        <v>29.0</v>
      </c>
      <c r="B31" s="11">
        <v>15.0</v>
      </c>
      <c r="C31" s="11">
        <v>9.0</v>
      </c>
      <c r="D31" s="11" t="s">
        <v>22</v>
      </c>
      <c r="E31" s="12">
        <f t="shared" si="2"/>
        <v>0.6</v>
      </c>
      <c r="G31" s="10">
        <v>29.0</v>
      </c>
      <c r="H31" s="11" t="s">
        <v>23</v>
      </c>
      <c r="I31" s="10">
        <v>79.0</v>
      </c>
      <c r="J31" s="11" t="s">
        <v>23</v>
      </c>
    </row>
    <row r="32">
      <c r="A32" s="9">
        <v>30.0</v>
      </c>
      <c r="B32" s="11">
        <v>17.0</v>
      </c>
      <c r="C32" s="11">
        <v>7.0</v>
      </c>
      <c r="D32" s="11" t="s">
        <v>22</v>
      </c>
      <c r="E32" s="12">
        <f t="shared" si="2"/>
        <v>0.4117647059</v>
      </c>
      <c r="G32" s="10">
        <v>30.0</v>
      </c>
      <c r="H32" s="11" t="s">
        <v>23</v>
      </c>
      <c r="I32" s="10">
        <v>80.0</v>
      </c>
      <c r="J32" s="11" t="s">
        <v>23</v>
      </c>
    </row>
    <row r="33">
      <c r="A33" s="9">
        <v>31.0</v>
      </c>
      <c r="B33" s="11">
        <v>12.0</v>
      </c>
      <c r="C33" s="11">
        <v>7.0</v>
      </c>
      <c r="D33" s="11" t="s">
        <v>24</v>
      </c>
      <c r="E33" s="12">
        <f t="shared" si="2"/>
        <v>0.5833333333</v>
      </c>
      <c r="G33" s="10">
        <v>31.0</v>
      </c>
      <c r="H33" s="11" t="s">
        <v>23</v>
      </c>
      <c r="I33" s="10">
        <v>81.0</v>
      </c>
      <c r="J33" s="11" t="s">
        <v>23</v>
      </c>
    </row>
    <row r="34">
      <c r="A34" s="9">
        <v>32.0</v>
      </c>
      <c r="B34" s="11">
        <v>14.0</v>
      </c>
      <c r="C34" s="11">
        <v>6.0</v>
      </c>
      <c r="D34" s="11" t="s">
        <v>22</v>
      </c>
      <c r="E34" s="12">
        <f t="shared" si="2"/>
        <v>0.4285714286</v>
      </c>
      <c r="G34" s="10">
        <v>32.0</v>
      </c>
      <c r="H34" s="11" t="s">
        <v>23</v>
      </c>
      <c r="I34" s="10">
        <v>82.0</v>
      </c>
      <c r="J34" s="11" t="s">
        <v>23</v>
      </c>
    </row>
    <row r="35">
      <c r="A35" s="9">
        <v>33.0</v>
      </c>
      <c r="B35" s="11">
        <v>28.0</v>
      </c>
      <c r="C35" s="11">
        <v>10.0</v>
      </c>
      <c r="D35" s="11" t="s">
        <v>22</v>
      </c>
      <c r="E35" s="12">
        <f t="shared" si="2"/>
        <v>0.3571428571</v>
      </c>
      <c r="G35" s="10">
        <v>33.0</v>
      </c>
      <c r="H35" s="11" t="s">
        <v>23</v>
      </c>
      <c r="I35" s="10">
        <v>83.0</v>
      </c>
      <c r="J35" s="11" t="s">
        <v>22</v>
      </c>
    </row>
    <row r="36">
      <c r="A36" s="9">
        <v>34.0</v>
      </c>
      <c r="B36" s="11">
        <v>10.0</v>
      </c>
      <c r="C36" s="11">
        <v>4.0</v>
      </c>
      <c r="D36" s="11" t="s">
        <v>22</v>
      </c>
      <c r="E36" s="12">
        <f t="shared" si="2"/>
        <v>0.4</v>
      </c>
      <c r="G36" s="10">
        <v>34.0</v>
      </c>
      <c r="H36" s="11" t="s">
        <v>22</v>
      </c>
      <c r="I36" s="10">
        <v>84.0</v>
      </c>
      <c r="J36" s="11" t="s">
        <v>23</v>
      </c>
    </row>
    <row r="37">
      <c r="A37" s="9">
        <v>35.0</v>
      </c>
      <c r="B37" s="11">
        <v>14.0</v>
      </c>
      <c r="C37" s="11">
        <v>6.0</v>
      </c>
      <c r="D37" s="11" t="s">
        <v>22</v>
      </c>
      <c r="E37" s="12">
        <f t="shared" si="2"/>
        <v>0.4285714286</v>
      </c>
      <c r="G37" s="10">
        <v>35.0</v>
      </c>
      <c r="H37" s="11" t="s">
        <v>22</v>
      </c>
      <c r="I37" s="10">
        <v>85.0</v>
      </c>
      <c r="J37" s="11" t="s">
        <v>23</v>
      </c>
    </row>
    <row r="38">
      <c r="A38" s="9">
        <v>36.0</v>
      </c>
      <c r="B38" s="11">
        <v>17.0</v>
      </c>
      <c r="C38" s="11">
        <v>8.0</v>
      </c>
      <c r="D38" s="11" t="s">
        <v>22</v>
      </c>
      <c r="E38" s="12">
        <f t="shared" si="2"/>
        <v>0.4705882353</v>
      </c>
      <c r="G38" s="10">
        <v>36.0</v>
      </c>
      <c r="H38" s="11" t="s">
        <v>23</v>
      </c>
      <c r="I38" s="10">
        <v>86.0</v>
      </c>
      <c r="J38" s="11" t="s">
        <v>23</v>
      </c>
    </row>
    <row r="39">
      <c r="A39" s="9">
        <v>37.0</v>
      </c>
      <c r="B39" s="11">
        <v>14.0</v>
      </c>
      <c r="C39" s="11">
        <v>6.0</v>
      </c>
      <c r="D39" s="11" t="s">
        <v>22</v>
      </c>
      <c r="E39" s="12">
        <f t="shared" si="2"/>
        <v>0.4285714286</v>
      </c>
      <c r="G39" s="10">
        <v>37.0</v>
      </c>
      <c r="H39" s="11" t="s">
        <v>23</v>
      </c>
      <c r="I39" s="10">
        <v>87.0</v>
      </c>
      <c r="J39" s="11" t="s">
        <v>23</v>
      </c>
    </row>
    <row r="40">
      <c r="A40" s="9">
        <v>38.0</v>
      </c>
      <c r="B40" s="11">
        <v>14.0</v>
      </c>
      <c r="C40" s="11">
        <v>7.0</v>
      </c>
      <c r="D40" s="11" t="s">
        <v>24</v>
      </c>
      <c r="E40" s="12">
        <f t="shared" si="2"/>
        <v>0.5</v>
      </c>
      <c r="G40" s="10">
        <v>38.0</v>
      </c>
      <c r="H40" s="11" t="s">
        <v>23</v>
      </c>
      <c r="I40" s="10">
        <v>88.0</v>
      </c>
      <c r="J40" s="11" t="s">
        <v>23</v>
      </c>
    </row>
    <row r="41">
      <c r="A41" s="9">
        <v>39.0</v>
      </c>
      <c r="B41" s="11">
        <v>0.0</v>
      </c>
      <c r="C41" s="11">
        <v>0.0</v>
      </c>
      <c r="D41" s="11" t="s">
        <v>23</v>
      </c>
      <c r="E41" s="11" t="s">
        <v>23</v>
      </c>
      <c r="G41" s="10">
        <v>39.0</v>
      </c>
      <c r="H41" s="11" t="s">
        <v>23</v>
      </c>
      <c r="I41" s="10">
        <v>89.0</v>
      </c>
      <c r="J41" s="11" t="s">
        <v>23</v>
      </c>
    </row>
    <row r="42">
      <c r="A42" s="9">
        <v>40.0</v>
      </c>
      <c r="B42" s="11">
        <v>8.0</v>
      </c>
      <c r="C42" s="11">
        <v>3.0</v>
      </c>
      <c r="D42" s="11" t="s">
        <v>22</v>
      </c>
      <c r="E42" s="12">
        <f t="shared" ref="E42:E43" si="3">C42/B42</f>
        <v>0.375</v>
      </c>
      <c r="G42" s="10">
        <v>40.0</v>
      </c>
      <c r="H42" s="11" t="s">
        <v>23</v>
      </c>
      <c r="I42" s="10">
        <v>90.0</v>
      </c>
      <c r="J42" s="11" t="s">
        <v>23</v>
      </c>
    </row>
    <row r="43">
      <c r="A43" s="9">
        <v>41.0</v>
      </c>
      <c r="B43" s="11">
        <v>12.0</v>
      </c>
      <c r="C43" s="11">
        <v>7.0</v>
      </c>
      <c r="D43" s="11" t="s">
        <v>24</v>
      </c>
      <c r="E43" s="12">
        <f t="shared" si="3"/>
        <v>0.5833333333</v>
      </c>
      <c r="G43" s="10">
        <v>41.0</v>
      </c>
      <c r="H43" s="11" t="s">
        <v>23</v>
      </c>
      <c r="I43" s="10">
        <v>91.0</v>
      </c>
      <c r="J43" s="11" t="s">
        <v>23</v>
      </c>
    </row>
    <row r="44">
      <c r="A44" s="14" t="s">
        <v>25</v>
      </c>
      <c r="B44" s="15">
        <f t="shared" ref="B44:C44" si="4">SUM(B1:B43)</f>
        <v>579</v>
      </c>
      <c r="C44" s="15">
        <f t="shared" si="4"/>
        <v>272</v>
      </c>
      <c r="D44" s="14">
        <v>17.0</v>
      </c>
      <c r="E44" s="16">
        <v>0.4698</v>
      </c>
      <c r="G44" s="10">
        <v>42.0</v>
      </c>
      <c r="H44" s="11" t="s">
        <v>23</v>
      </c>
      <c r="I44" s="10">
        <v>92.0</v>
      </c>
      <c r="J44" s="11" t="s">
        <v>23</v>
      </c>
    </row>
    <row r="45">
      <c r="A45" s="17" t="s">
        <v>52</v>
      </c>
      <c r="G45" s="10">
        <v>43.0</v>
      </c>
      <c r="H45" s="11" t="s">
        <v>23</v>
      </c>
      <c r="I45" s="10">
        <v>93.0</v>
      </c>
      <c r="J45" s="11" t="s">
        <v>23</v>
      </c>
    </row>
    <row r="46">
      <c r="A46" s="7"/>
      <c r="G46" s="10">
        <v>44.0</v>
      </c>
      <c r="H46" s="11" t="s">
        <v>23</v>
      </c>
      <c r="I46" s="10">
        <v>94.0</v>
      </c>
      <c r="J46" s="11" t="s">
        <v>23</v>
      </c>
    </row>
    <row r="47">
      <c r="G47" s="10">
        <v>45.0</v>
      </c>
      <c r="H47" s="11" t="s">
        <v>23</v>
      </c>
      <c r="I47" s="10">
        <v>95.0</v>
      </c>
      <c r="J47" s="11" t="s">
        <v>23</v>
      </c>
    </row>
    <row r="48">
      <c r="A48" s="7" t="s">
        <v>2</v>
      </c>
      <c r="B48" s="7">
        <v>579.0</v>
      </c>
      <c r="C48" s="7">
        <v>272.0</v>
      </c>
      <c r="D48" s="18">
        <f>272/579</f>
        <v>0.469775475</v>
      </c>
      <c r="G48" s="10">
        <v>46.0</v>
      </c>
      <c r="H48" s="11" t="s">
        <v>23</v>
      </c>
      <c r="I48" s="10">
        <v>96.0</v>
      </c>
      <c r="J48" s="11" t="s">
        <v>23</v>
      </c>
    </row>
    <row r="49">
      <c r="A49" s="7" t="s">
        <v>4</v>
      </c>
      <c r="B49" s="7">
        <v>4.0</v>
      </c>
      <c r="C49" s="7">
        <v>1.0</v>
      </c>
      <c r="D49" s="19">
        <f>1/4</f>
        <v>0.25</v>
      </c>
      <c r="G49" s="10">
        <v>47.0</v>
      </c>
      <c r="H49" s="11" t="s">
        <v>23</v>
      </c>
      <c r="I49" s="10">
        <v>97.0</v>
      </c>
      <c r="J49" s="11" t="s">
        <v>23</v>
      </c>
    </row>
    <row r="50">
      <c r="A50" s="7" t="s">
        <v>6</v>
      </c>
      <c r="B50" s="20">
        <f>579+4</f>
        <v>583</v>
      </c>
      <c r="C50" s="7">
        <v>273.0</v>
      </c>
      <c r="D50" s="18">
        <f>273/583</f>
        <v>0.4682675815</v>
      </c>
      <c r="G50" s="10">
        <v>48.0</v>
      </c>
      <c r="H50" s="11" t="s">
        <v>23</v>
      </c>
      <c r="I50" s="10">
        <v>98.0</v>
      </c>
      <c r="J50" s="11" t="s">
        <v>23</v>
      </c>
    </row>
    <row r="51">
      <c r="G51" s="10">
        <v>49.0</v>
      </c>
      <c r="H51" s="11" t="s">
        <v>23</v>
      </c>
      <c r="I51" s="10">
        <v>99.0</v>
      </c>
      <c r="J51" s="11" t="s">
        <v>23</v>
      </c>
    </row>
    <row r="52">
      <c r="G52" s="10">
        <v>50.0</v>
      </c>
      <c r="H52" s="11" t="s">
        <v>23</v>
      </c>
      <c r="I52" s="10">
        <v>100.0</v>
      </c>
      <c r="J52" s="11" t="s">
        <v>23</v>
      </c>
    </row>
    <row r="53">
      <c r="G53" s="25" t="s">
        <v>53</v>
      </c>
      <c r="H53" s="22"/>
      <c r="I53" s="25" t="s">
        <v>33</v>
      </c>
      <c r="J53" s="22"/>
    </row>
    <row r="54">
      <c r="G54" s="17" t="s">
        <v>54</v>
      </c>
    </row>
  </sheetData>
  <mergeCells count="4">
    <mergeCell ref="A1:E1"/>
    <mergeCell ref="G1:J1"/>
    <mergeCell ref="G53:H53"/>
    <mergeCell ref="I53:J53"/>
  </mergeCells>
  <hyperlinks>
    <hyperlink r:id="rId1" ref="A45"/>
    <hyperlink r:id="rId2" ref="G54"/>
  </hyperlinks>
  <drawing r:id="rId3"/>
</worksheet>
</file>